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defaultThemeVersion="124226"/>
  <mc:AlternateContent xmlns:mc="http://schemas.openxmlformats.org/markup-compatibility/2006">
    <mc:Choice Requires="x15">
      <x15ac:absPath xmlns:x15ac="http://schemas.microsoft.com/office/spreadsheetml/2010/11/ac" url="D:\Trabajo\DJ 08 corregida 2020\"/>
    </mc:Choice>
  </mc:AlternateContent>
  <xr:revisionPtr revIDLastSave="0" documentId="13_ncr:1_{0BCE5580-5672-4FCB-82A1-34AD98849506}" xr6:coauthVersionLast="45" xr6:coauthVersionMax="45" xr10:uidLastSave="{00000000-0000-0000-0000-000000000000}"/>
  <bookViews>
    <workbookView xWindow="-108" yWindow="-108" windowWidth="23256" windowHeight="12576" activeTab="1" xr2:uid="{00000000-000D-0000-FFFF-FFFF00000000}"/>
  </bookViews>
  <sheets>
    <sheet name="Hoja1" sheetId="32" r:id="rId1"/>
    <sheet name="Hoja2" sheetId="39" r:id="rId2"/>
    <sheet name="Hoja3" sheetId="41" r:id="rId3"/>
    <sheet name="Hoja4" sheetId="40" r:id="rId4"/>
    <sheet name="Hoja5" sheetId="42" state="hidden" r:id="rId5"/>
  </sheets>
  <definedNames>
    <definedName name="_xlnm._FilterDatabase" localSheetId="4" hidden="1">Hoja5!$A$1:$N$259</definedName>
    <definedName name="_xlnm.Print_Area" localSheetId="0">Hoja1!$A$2:$V$38</definedName>
    <definedName name="_xlnm.Print_Area" localSheetId="1">Hoja2!$A$3:$T$51</definedName>
    <definedName name="_xlnm.Print_Area" localSheetId="2">Hoja3!$A$2:$T$38</definedName>
    <definedName name="_xlnm.Print_Area" localSheetId="3">Hoja4!$A$2:$AC$49</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45" i="40" l="1"/>
  <c r="R8" i="39" l="1"/>
  <c r="R9" i="39"/>
  <c r="R10" i="39"/>
  <c r="R11" i="39"/>
  <c r="R12" i="39"/>
  <c r="R13" i="39"/>
  <c r="R14" i="39"/>
  <c r="R15" i="39"/>
  <c r="V8" i="39"/>
  <c r="X8" i="39" s="1"/>
  <c r="W8" i="39"/>
  <c r="V9" i="39"/>
  <c r="X9" i="39" s="1"/>
  <c r="W9" i="39"/>
  <c r="V10" i="39"/>
  <c r="X10" i="39" s="1"/>
  <c r="W10" i="39"/>
  <c r="V11" i="39"/>
  <c r="X11" i="39" s="1"/>
  <c r="W11" i="39"/>
  <c r="V12" i="39"/>
  <c r="X12" i="39" s="1"/>
  <c r="W12" i="39"/>
  <c r="V13" i="39"/>
  <c r="X13" i="39" s="1"/>
  <c r="W13" i="39"/>
  <c r="V14" i="39"/>
  <c r="X14" i="39" s="1"/>
  <c r="W14" i="39"/>
  <c r="V15" i="39"/>
  <c r="X15" i="39" s="1"/>
  <c r="W15" i="39"/>
  <c r="W7" i="39"/>
  <c r="V7" i="39"/>
  <c r="X7" i="39" l="1"/>
  <c r="R25" i="41"/>
  <c r="S43" i="39"/>
  <c r="AB25" i="40"/>
  <c r="J35" i="41"/>
  <c r="R34" i="41"/>
  <c r="R33" i="41"/>
  <c r="R32" i="41"/>
  <c r="R31" i="41"/>
  <c r="R30" i="41"/>
  <c r="R29" i="41"/>
  <c r="R28" i="41"/>
  <c r="R27" i="41"/>
  <c r="R35" i="41" s="1"/>
  <c r="R26" i="41"/>
  <c r="S11" i="41"/>
  <c r="S22" i="39" s="1"/>
  <c r="S16" i="39"/>
  <c r="S21" i="39" s="1"/>
  <c r="R7" i="39"/>
  <c r="Q16" i="39"/>
  <c r="S19" i="39" s="1"/>
  <c r="S44" i="39"/>
  <c r="S53" i="39" l="1"/>
  <c r="S28" i="39"/>
  <c r="H16" i="41" s="1"/>
  <c r="X19" i="39"/>
  <c r="X18" i="39"/>
  <c r="X17" i="39"/>
  <c r="H17" i="41" l="1"/>
  <c r="Y7" i="39"/>
  <c r="Y8" i="39"/>
  <c r="Y12" i="39"/>
  <c r="Y13" i="39"/>
  <c r="Y9" i="39"/>
  <c r="Y10" i="39"/>
  <c r="Y14" i="39"/>
  <c r="Y11" i="39"/>
  <c r="Y15" i="39"/>
  <c r="S17" i="41" l="1"/>
  <c r="H18" i="41"/>
  <c r="S18" i="41" s="1"/>
  <c r="S16" i="41"/>
  <c r="H19" i="41" l="1"/>
  <c r="H20" i="41" s="1"/>
  <c r="S20" i="41" s="1"/>
  <c r="S19" i="41" l="1"/>
  <c r="S21" i="41" s="1"/>
  <c r="S32" i="39" s="1"/>
  <c r="S38" i="39" s="1"/>
  <c r="H21" i="41"/>
  <c r="S37" i="39" l="1"/>
  <c r="S47" i="39" l="1"/>
  <c r="S51" i="39" l="1"/>
  <c r="T21"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Rodriguez Corria</author>
  </authors>
  <commentList>
    <comment ref="T8" authorId="0" shapeId="0" xr:uid="{00000000-0006-0000-0000-000001000000}">
      <text>
        <r>
          <rPr>
            <b/>
            <sz val="9"/>
            <color indexed="81"/>
            <rFont val="Tahoma"/>
            <family val="2"/>
          </rPr>
          <t xml:space="preserve"> 
</t>
        </r>
        <r>
          <rPr>
            <b/>
            <sz val="14"/>
            <color indexed="81"/>
            <rFont val="Tahoma"/>
            <family val="2"/>
          </rPr>
          <t>Debe marcar con una "X" si la DJ es rectificada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Luis Rodriguez Corria</author>
  </authors>
  <commentList>
    <comment ref="C6" authorId="0" shapeId="0" xr:uid="{00000000-0006-0000-0100-000001000000}">
      <text>
        <r>
          <rPr>
            <b/>
            <sz val="14"/>
            <color indexed="81"/>
            <rFont val="Tahoma"/>
            <family val="2"/>
          </rPr>
          <t xml:space="preserve">
Utilice la lista desplegable en cada fila para seleccionar la actividad económica por la que obtuvo los ingresos que declara</t>
        </r>
        <r>
          <rPr>
            <sz val="9"/>
            <color indexed="81"/>
            <rFont val="Tahoma"/>
            <family val="2"/>
          </rPr>
          <t xml:space="preserve">
</t>
        </r>
      </text>
    </comment>
    <comment ref="R6" authorId="0" shapeId="0" xr:uid="{00000000-0006-0000-0100-000002000000}">
      <text>
        <r>
          <rPr>
            <sz val="14"/>
            <color indexed="81"/>
            <rFont val="Tahoma"/>
            <family val="2"/>
          </rPr>
          <t xml:space="preserve">
</t>
        </r>
        <r>
          <rPr>
            <b/>
            <sz val="14"/>
            <color indexed="81"/>
            <rFont val="Tahoma"/>
            <family val="2"/>
          </rPr>
          <t xml:space="preserve">Se destaca en rojo los por ciento superiores a los autorizados para cada actividad
</t>
        </r>
      </text>
    </comment>
  </commentList>
</comments>
</file>

<file path=xl/sharedStrings.xml><?xml version="1.0" encoding="utf-8"?>
<sst xmlns="http://schemas.openxmlformats.org/spreadsheetml/2006/main" count="854" uniqueCount="663">
  <si>
    <t>Hasta</t>
  </si>
  <si>
    <t>Dia          Mes         Año</t>
  </si>
  <si>
    <t>Firma y Cuño</t>
  </si>
  <si>
    <t>DECLARO BAJO JURAMENTO LA VERACIDAD DE LOS DATOS CONSIGNADOS EN LA PRESENTE, aceptando que: de detectarse por la Administración Tributaria el ocultamiento,  la falsedad o la alteración de la información contenida en la misma, puedo ser sancionado, según lo previsto en el inciso j)  del artículo 119, Capítulo VIII Del Régimen Sancionador,  del Decreto No. 308 de fecha 31 de octubre de 2012, REGLAMENTO DE LAS NORMAS GENERALES Y DE LOS PROCEDIMIENTOS TRIBUTARIOS  o puedo ser procesado, según lo establecido en materia de EVASIÓN FISCAL en el CÓDIGO PENAL.</t>
  </si>
  <si>
    <t>Calle o Avenida</t>
  </si>
  <si>
    <t>Número</t>
  </si>
  <si>
    <t>Apto</t>
  </si>
  <si>
    <t>Entrecalles</t>
  </si>
  <si>
    <t>Referencia</t>
  </si>
  <si>
    <t>Reparto</t>
  </si>
  <si>
    <t>Municipio</t>
  </si>
  <si>
    <t>Zona Postal</t>
  </si>
  <si>
    <t>Teléfono</t>
  </si>
  <si>
    <t>Correo Electrónico</t>
  </si>
  <si>
    <t>Opera en su municipio</t>
  </si>
  <si>
    <t xml:space="preserve">Municipio donde opera </t>
  </si>
  <si>
    <t>Sección A</t>
  </si>
  <si>
    <t xml:space="preserve">       Ingresos  Obtenidos</t>
  </si>
  <si>
    <t>Fila</t>
  </si>
  <si>
    <t>Desde</t>
  </si>
  <si>
    <t xml:space="preserve">Importe </t>
  </si>
  <si>
    <t>%</t>
  </si>
  <si>
    <t>Importe</t>
  </si>
  <si>
    <t>Total</t>
  </si>
  <si>
    <t>Sección B</t>
  </si>
  <si>
    <t>Determinación de la Base Imponible</t>
  </si>
  <si>
    <t>Concepto</t>
  </si>
  <si>
    <t xml:space="preserve">     Importe </t>
  </si>
  <si>
    <t>Sección C</t>
  </si>
  <si>
    <t>(-) Total de cuotas mensuales pagadas por el Titular a cuenta del impuesto en el período fiscal</t>
  </si>
  <si>
    <t>Sección D</t>
  </si>
  <si>
    <t xml:space="preserve">Declaración Jurada Rectificada </t>
  </si>
  <si>
    <t>Sección E</t>
  </si>
  <si>
    <t>Total de Tributos Pagados Asociados a Ala Actividad</t>
  </si>
  <si>
    <t xml:space="preserve">          Importe Total pagado</t>
  </si>
  <si>
    <t xml:space="preserve">Fila </t>
  </si>
  <si>
    <t xml:space="preserve">Impuesto sobre las Ventas </t>
  </si>
  <si>
    <t>Impuesto por la Utilización de la Fuerza de Trabajo</t>
  </si>
  <si>
    <t>Impuesto sobre Documentos</t>
  </si>
  <si>
    <t>Tasa por la Radicación de Anuncios y Propaganda Comercial  (ver instructivo)</t>
  </si>
  <si>
    <t>Contribución a la Seguridad Social</t>
  </si>
  <si>
    <t>Otros (especificar)</t>
  </si>
  <si>
    <t>Total de tributos pagados</t>
  </si>
  <si>
    <t>Seccion G</t>
  </si>
  <si>
    <t>Escala progresiva ingresos personales – TCP    PESOS – CUP</t>
  </si>
  <si>
    <t xml:space="preserve">Base Imponible </t>
  </si>
  <si>
    <t xml:space="preserve">      Hasta </t>
  </si>
  <si>
    <t>TRABAJADORES CONTRATADOS</t>
  </si>
  <si>
    <t>Datos de los trabajadores contratados</t>
  </si>
  <si>
    <t xml:space="preserve">Nombres y Apellidos </t>
  </si>
  <si>
    <t>Observaciones:</t>
  </si>
  <si>
    <t>Firma del Contribuyente</t>
  </si>
  <si>
    <t>OFICINA NACIONAL DE ADMINISTRACIÓN TRIBUTARIA DE:</t>
  </si>
  <si>
    <t>Nombre (s) y apellidos funcionario ONAT</t>
  </si>
  <si>
    <t>Cargo</t>
  </si>
  <si>
    <t>DECLARACIÓN JURADA                                                                                                                     IMPUESTO SOBRE INGRESOS PERSONALES - PESOS  CUP</t>
  </si>
  <si>
    <t>NIT</t>
  </si>
  <si>
    <t xml:space="preserve">   Rectificación DJ</t>
  </si>
  <si>
    <t>(-) Minimo Exento Autorizado</t>
  </si>
  <si>
    <t xml:space="preserve">(-) Pago del impuesto realizado en la Declaración anterior </t>
  </si>
  <si>
    <t>Nombre del Tributo</t>
  </si>
  <si>
    <t>Determinacion del impuesto  segun escala progresiva aplicada a la  base imponible</t>
  </si>
  <si>
    <t xml:space="preserve">             Municipio de residencia </t>
  </si>
  <si>
    <t>TOTAL</t>
  </si>
  <si>
    <t>Codigo del Banco</t>
  </si>
  <si>
    <t>Codigo del tributo</t>
  </si>
  <si>
    <t xml:space="preserve">          Domicilio según</t>
  </si>
  <si>
    <t xml:space="preserve">      Si _____      NO  _____</t>
  </si>
  <si>
    <t>Tipo Impositivo                    %</t>
  </si>
  <si>
    <t>TOTAL A PAGAR</t>
  </si>
  <si>
    <t>(-) Contribución para restauración y preservación de las zonas donde desarrollan su actividad</t>
  </si>
  <si>
    <t>(-)Otros descuentos autorizados</t>
  </si>
  <si>
    <t xml:space="preserve">(-) Total de retenciones </t>
  </si>
  <si>
    <t>(-) Bonificaciones autorizadas</t>
  </si>
  <si>
    <t>Empresa</t>
  </si>
  <si>
    <t>NOMBRE DE LA AGRUPACIÓN MUSICAL O COMPAÑÍA ARTÍSTICA</t>
  </si>
  <si>
    <t>CANTIDAD DE INTEGRANTES</t>
  </si>
  <si>
    <t xml:space="preserve">Impuesto sobre los Servicios </t>
  </si>
  <si>
    <t xml:space="preserve">(Antes de llenar el modelo ver Instructivo) </t>
  </si>
  <si>
    <t xml:space="preserve">    Nombre (s) y apellidos:</t>
  </si>
  <si>
    <t>Provincia</t>
  </si>
  <si>
    <t>Ingresos Obtenidos y Gastos  Deducibles por actividad</t>
  </si>
  <si>
    <t>Actividades Concepto</t>
  </si>
  <si>
    <t xml:space="preserve"> Período que se liquida</t>
  </si>
  <si>
    <t xml:space="preserve">            Gastos Deducibles  de la actividad</t>
  </si>
  <si>
    <t>Ingresos obtenidos para  liquidación del Impuesto (viene de SECCIÓN A casilla 12 fila 10)</t>
  </si>
  <si>
    <t>(-) Gastos deducibles por el ejercicio de la actividad (viene de SECCIÓN A casilla 13 fila 10)</t>
  </si>
  <si>
    <t>(-) Pagos por  arrendamiento de bienes a entidades estatales autorizadas</t>
  </si>
  <si>
    <t>(-)Importe exonerados  por concepto de arrendamiento por asumir gastos de reparaciones</t>
  </si>
  <si>
    <t>(-) Impuesto pagado en Declaraciones Juradas presentadas en el año fiscal</t>
  </si>
  <si>
    <t>Ingresos obtenidos por las empresas de cultura en el grado en que participan en la gestión del contrato y otros servicios</t>
  </si>
  <si>
    <t>Porciento</t>
  </si>
  <si>
    <t xml:space="preserve">         Importe                  cuotas pagadas por el trabajador contratado</t>
  </si>
  <si>
    <t>Dia</t>
  </si>
  <si>
    <t xml:space="preserve"> Mes</t>
  </si>
  <si>
    <t>Año</t>
  </si>
  <si>
    <t xml:space="preserve">FORMATO Y ESTRUCTURA </t>
  </si>
  <si>
    <t>REQUISITOS GENERALES A TENER EN CUENTA EN LA CONFECCIÓN Y PRESENTACIÓN DE LA DECLARACIÓN JURADA</t>
  </si>
  <si>
    <t>(-) Bonificacion según aprobacion del MFP</t>
  </si>
  <si>
    <t>Base Imponible (filas 11-12-13-14-15-16-17-18-19) pasa a SECCIÓN G, filas de casilla 20.  Se distribuye  por tramos</t>
  </si>
  <si>
    <t>(-) Otros pagos anticipados o Créditos del ejercicio fiscal anterior</t>
  </si>
  <si>
    <t>Impuesto a pagar (filas 21-22-23-24-25, si el resultado es mayor que cero)</t>
  </si>
  <si>
    <t>Total a Devolver (filas 21-22-23-24-25, si el resultado es negativo)  (Si es TCP se iguala a cero)</t>
  </si>
  <si>
    <t>Impuesto a pagar según escala progresiva (viene de SECCIÓN G casilla 21 fila 50)</t>
  </si>
  <si>
    <t>(-) Total de tributos pagados asociados a la actividad (viene  de SECCIÓN F casilla 18 fila 44)</t>
  </si>
  <si>
    <t xml:space="preserve">Diferencia Impuesto a Pagar en Declaración Rectificada (si fila 28 es mayor que fila 29)   </t>
  </si>
  <si>
    <t>Diferencia a devolver por declaración rectificada (si fila 28 es menor que fila 29)</t>
  </si>
  <si>
    <t xml:space="preserve">IMPUESTO A PAGAR  (viene de  filas 26 o fila 30 según corresponda: son excluyentes) </t>
  </si>
  <si>
    <t>(+)  Recargo por mora (se aplica al importe de fila 32, si se paga fuera de fecha, si se paga en fecha = 0 )</t>
  </si>
  <si>
    <t>TOTAL A PAGAR ( fila 32 – fila 33 - fila 34 + fila 35 según corresponda)</t>
  </si>
  <si>
    <t>(-) Bonificaciones (se aplican los % autorizados al importe de la fila 32)</t>
  </si>
  <si>
    <r>
      <t>OBJETIVO</t>
    </r>
    <r>
      <rPr>
        <sz val="9"/>
        <rFont val="Calibri"/>
        <family val="2"/>
      </rPr>
      <t xml:space="preserve">: Formalizar  mediante Declaración Jurada la liquidación y pago en  Pesos - CUP, anual o en un periodo  menor de 12 meses al causar baja el contribuyente, del Impuesto sobre Ingresos personales,  que deben presentar  todas las personas naturales autorizadas a realizar actividades que generen ingresos gravados por este tributo, obtenidos dentro de un mismo año fiscal. </t>
    </r>
    <r>
      <rPr>
        <b/>
        <u/>
        <sz val="9"/>
        <rFont val="Calibri"/>
        <family val="2"/>
      </rPr>
      <t xml:space="preserve">Excepto </t>
    </r>
    <r>
      <rPr>
        <b/>
        <sz val="9"/>
        <rFont val="Calibri"/>
        <family val="2"/>
      </rPr>
      <t>los ingresos provenientes de las actividades del sector agropecuario que se declaran en el modelo DJ 09 y los ingresos por ventas de vehículos o viviendas, premios, contratos en el exterior y otros que expresamente se autorice su deducción</t>
    </r>
    <r>
      <rPr>
        <sz val="9"/>
        <rFont val="Calibri"/>
        <family val="2"/>
      </rPr>
      <t>.</t>
    </r>
  </si>
  <si>
    <r>
      <t xml:space="preserve">La Declaración Jurada DJ – 08 está estructurada por </t>
    </r>
    <r>
      <rPr>
        <b/>
        <sz val="9"/>
        <rFont val="Calibri"/>
        <family val="2"/>
      </rPr>
      <t>SECCIONES</t>
    </r>
    <r>
      <rPr>
        <sz val="9"/>
        <rFont val="Calibri"/>
        <family val="2"/>
      </rPr>
      <t>, para facilitar su elaboración y tramitación. En la página 2 del modelo aparecen las SECCIONES necesarias para la liquidación y pago del Impuesto y en las páginas 3 y 4, las  SECCIONES con información complementaria que se precisa para su liquidación y  análisis. Pueden incorporarse suplementos para ampliar la información de las actividades,  de los trabajadores contratados y otros datos  que se requieran,  cuyo formato se ofrecerá a los contribuyentes oportunamente, si éstos se precisan, en la Oficina Municipal de la ONAT, si estos se precisan.</t>
    </r>
  </si>
  <si>
    <r>
      <t>-</t>
    </r>
    <r>
      <rPr>
        <sz val="9"/>
        <rFont val="Times New Roman"/>
        <family val="1"/>
      </rPr>
      <t xml:space="preserve">       </t>
    </r>
    <r>
      <rPr>
        <sz val="9"/>
        <rFont val="Calibri"/>
        <family val="2"/>
      </rPr>
      <t xml:space="preserve">Las SECCIONES A hasta la C, se cumplimentan </t>
    </r>
    <r>
      <rPr>
        <b/>
        <sz val="9"/>
        <rFont val="Calibri"/>
        <family val="2"/>
      </rPr>
      <t>para determinar el Impuesto a pagar</t>
    </r>
    <r>
      <rPr>
        <sz val="9"/>
        <rFont val="Calibri"/>
        <family val="2"/>
      </rPr>
      <t xml:space="preserve"> por las actividades autorizadas al contribuyente.</t>
    </r>
  </si>
  <si>
    <r>
      <t>-</t>
    </r>
    <r>
      <rPr>
        <sz val="9"/>
        <rFont val="Times New Roman"/>
        <family val="1"/>
      </rPr>
      <t xml:space="preserve">       </t>
    </r>
    <r>
      <rPr>
        <sz val="9"/>
        <rFont val="Calibri"/>
        <family val="2"/>
      </rPr>
      <t xml:space="preserve">La SECCIÓN D  se utiliza </t>
    </r>
    <r>
      <rPr>
        <u/>
        <sz val="9"/>
        <rFont val="Calibri"/>
        <family val="2"/>
      </rPr>
      <t>solo en caso de presentarse una Declaración Jurada Rectificada.</t>
    </r>
  </si>
  <si>
    <r>
      <t>-</t>
    </r>
    <r>
      <rPr>
        <sz val="9"/>
        <rFont val="Times New Roman"/>
        <family val="1"/>
      </rPr>
      <t xml:space="preserve">       </t>
    </r>
    <r>
      <rPr>
        <u/>
        <sz val="9"/>
        <rFont val="Calibri"/>
        <family val="2"/>
      </rPr>
      <t>La SECCIÓN E se cumplimenta siempre</t>
    </r>
    <r>
      <rPr>
        <sz val="9"/>
        <rFont val="Calibri"/>
        <family val="2"/>
      </rPr>
      <t>, ya que es la que determina el importe total a pagar,  según se aplique o no bonificaciones, se deduzca el impuesto pagado en Declaraciones Juradas en el año fiscal o se aplique recargo por mora o bonificación.</t>
    </r>
  </si>
  <si>
    <r>
      <t>-</t>
    </r>
    <r>
      <rPr>
        <sz val="9"/>
        <rFont val="Times New Roman"/>
        <family val="1"/>
      </rPr>
      <t xml:space="preserve">       </t>
    </r>
    <r>
      <rPr>
        <sz val="9"/>
        <rFont val="Calibri"/>
        <family val="2"/>
      </rPr>
      <t>En página  suelta independiente, se incluye el Instructivo con los detalles para confeccionar el modelo.</t>
    </r>
  </si>
  <si>
    <r>
      <t>-</t>
    </r>
    <r>
      <rPr>
        <sz val="9"/>
        <rFont val="Times New Roman"/>
        <family val="1"/>
      </rPr>
      <t xml:space="preserve">       </t>
    </r>
    <r>
      <rPr>
        <sz val="9"/>
        <rFont val="Calibri"/>
        <family val="2"/>
      </rPr>
      <t xml:space="preserve">La Declaración Jurada, </t>
    </r>
    <r>
      <rPr>
        <b/>
        <sz val="9"/>
        <rFont val="Calibri"/>
        <family val="2"/>
      </rPr>
      <t>DJ – 08</t>
    </r>
    <r>
      <rPr>
        <sz val="9"/>
        <rFont val="Calibri"/>
        <family val="2"/>
      </rPr>
      <t xml:space="preserve"> se elabora en </t>
    </r>
    <r>
      <rPr>
        <b/>
        <sz val="9"/>
        <rFont val="Calibri"/>
        <family val="2"/>
      </rPr>
      <t>PESOS – CUP</t>
    </r>
    <r>
      <rPr>
        <sz val="9"/>
        <rFont val="Calibri"/>
        <family val="2"/>
      </rPr>
      <t xml:space="preserve">, con independencia de que el contribuyente opere,  total o parcialmente, en </t>
    </r>
    <r>
      <rPr>
        <b/>
        <sz val="9"/>
        <rFont val="Calibri"/>
        <family val="2"/>
      </rPr>
      <t>PESOS – CUC</t>
    </r>
    <r>
      <rPr>
        <sz val="9"/>
        <rFont val="Calibri"/>
        <family val="2"/>
      </rPr>
      <t xml:space="preserve">, convirtiendo a Pesos CUP  los ingresos obtenidos y los gastos incurridos en  Pesos - CUC  al tipo de cambio vigente para las operaciones de compra de Pesos - CUC a la población. Los importes se registran en pesos </t>
    </r>
    <r>
      <rPr>
        <b/>
        <sz val="9"/>
        <rFont val="Calibri"/>
        <family val="2"/>
      </rPr>
      <t>sin centavos</t>
    </r>
    <r>
      <rPr>
        <sz val="9"/>
        <rFont val="Calibri"/>
        <family val="2"/>
      </rPr>
      <t xml:space="preserve">. </t>
    </r>
  </si>
  <si>
    <r>
      <t>-</t>
    </r>
    <r>
      <rPr>
        <sz val="9"/>
        <rFont val="Times New Roman"/>
        <family val="1"/>
      </rPr>
      <t xml:space="preserve">       </t>
    </r>
    <r>
      <rPr>
        <sz val="9"/>
        <rFont val="Calibri"/>
        <family val="2"/>
      </rPr>
      <t>La Declaración Jurada se confecciona a máquina de escribir o tinta, en letra de molde. La Declaración Jurada NO puede presentar enmiendas ni tachaduras.</t>
    </r>
  </si>
  <si>
    <r>
      <t>-</t>
    </r>
    <r>
      <rPr>
        <sz val="9"/>
        <rFont val="Times New Roman"/>
        <family val="1"/>
      </rPr>
      <t xml:space="preserve">       </t>
    </r>
    <r>
      <rPr>
        <sz val="9"/>
        <rFont val="Calibri"/>
        <family val="2"/>
      </rPr>
      <t xml:space="preserve">Los espacios  sombreados </t>
    </r>
    <r>
      <rPr>
        <b/>
        <u/>
        <sz val="9"/>
        <rFont val="Calibri"/>
        <family val="2"/>
      </rPr>
      <t>NO</t>
    </r>
    <r>
      <rPr>
        <sz val="9"/>
        <rFont val="Calibri"/>
        <family val="2"/>
      </rPr>
      <t xml:space="preserve"> se utilizan  por el contribuyente. Las filas </t>
    </r>
    <r>
      <rPr>
        <b/>
        <sz val="9"/>
        <rFont val="Calibri"/>
        <family val="2"/>
      </rPr>
      <t>vacías se igualan a cero (0)</t>
    </r>
    <r>
      <rPr>
        <sz val="9"/>
        <rFont val="Calibri"/>
        <family val="2"/>
      </rPr>
      <t>.</t>
    </r>
  </si>
  <si>
    <r>
      <t>-</t>
    </r>
    <r>
      <rPr>
        <sz val="9"/>
        <rFont val="Times New Roman"/>
        <family val="1"/>
      </rPr>
      <t xml:space="preserve">       </t>
    </r>
    <r>
      <rPr>
        <sz val="9"/>
        <rFont val="Calibri"/>
        <family val="2"/>
      </rPr>
      <t xml:space="preserve">La Declaración Jurada no puede ser llenada por ningún funcionario de la ONAT. </t>
    </r>
  </si>
  <si>
    <r>
      <t>-</t>
    </r>
    <r>
      <rPr>
        <sz val="9"/>
        <rFont val="Times New Roman"/>
        <family val="1"/>
      </rPr>
      <t xml:space="preserve">       </t>
    </r>
    <r>
      <rPr>
        <sz val="9"/>
        <rFont val="Calibri"/>
        <family val="2"/>
      </rPr>
      <t xml:space="preserve">La Declaración Jurada se confecciona en dos ejemplares, uno para el Banco o la Oficina municipal de la ONAT, según corresponda, y otro para el contribuyente; por la totalidad de los ingresos obtenidos en el año fiscal, en el ejercicio de todas las actividades autorizadas, incluyendo aquellos cuyo pago se realiza mediante retenciones o pagos parciales. </t>
    </r>
    <r>
      <rPr>
        <b/>
        <sz val="9"/>
        <rFont val="Calibri"/>
        <family val="2"/>
      </rPr>
      <t>excluyendo</t>
    </r>
    <r>
      <rPr>
        <sz val="9"/>
        <rFont val="Calibri"/>
        <family val="2"/>
      </rPr>
      <t xml:space="preserve"> los ingresos provenientes del sector agropecuario y los eventuales, </t>
    </r>
    <r>
      <rPr>
        <b/>
        <sz val="9"/>
        <rFont val="Calibri"/>
        <family val="2"/>
      </rPr>
      <t>según se indica en el objetivo</t>
    </r>
    <r>
      <rPr>
        <sz val="9"/>
        <rFont val="Calibri"/>
        <family val="2"/>
      </rPr>
      <t>.</t>
    </r>
  </si>
  <si>
    <r>
      <t>-</t>
    </r>
    <r>
      <rPr>
        <sz val="9"/>
        <rFont val="Times New Roman"/>
        <family val="1"/>
      </rPr>
      <t xml:space="preserve">       </t>
    </r>
    <r>
      <rPr>
        <sz val="9"/>
        <rFont val="Calibri"/>
        <family val="2"/>
      </rPr>
      <t xml:space="preserve">Cuando el resultado de la Declaración  Jurada da </t>
    </r>
    <r>
      <rPr>
        <b/>
        <sz val="9"/>
        <rFont val="Calibri"/>
        <family val="2"/>
      </rPr>
      <t>A PAGAR, se  presenta en la Sucursal del Banco</t>
    </r>
    <r>
      <rPr>
        <sz val="9"/>
        <rFont val="Calibri"/>
        <family val="2"/>
      </rPr>
      <t xml:space="preserve"> correspondiente a su  domicilio fiscal o de  cualquier otro municipio, a elección del contribuyente, a fin de pagar el impuesto. Cuando el resultado de la Declaración Jurada </t>
    </r>
    <r>
      <rPr>
        <b/>
        <sz val="9"/>
        <rFont val="Calibri"/>
        <family val="2"/>
      </rPr>
      <t>NO DA IMPORTE A PAGAR, se presenta en la ONAT</t>
    </r>
    <r>
      <rPr>
        <sz val="9"/>
        <rFont val="Calibri"/>
        <family val="2"/>
      </rPr>
      <t xml:space="preserve"> del municipio en que está inscripto el contribuyente o  en cualquier otro municipio, a elección del contribuyente. </t>
    </r>
  </si>
  <si>
    <r>
      <t>-</t>
    </r>
    <r>
      <rPr>
        <sz val="9"/>
        <rFont val="Times New Roman"/>
        <family val="1"/>
      </rPr>
      <t xml:space="preserve">       </t>
    </r>
    <r>
      <rPr>
        <sz val="9"/>
        <rFont val="Calibri"/>
        <family val="2"/>
      </rPr>
      <t xml:space="preserve">Cuando el contribuyente necesita </t>
    </r>
    <r>
      <rPr>
        <b/>
        <sz val="9"/>
        <rFont val="Calibri"/>
        <family val="2"/>
      </rPr>
      <t>solicitar un CONVENIO DE PAGO, se presenta en la ONAT del municipio en que está inscripto el contribuyente</t>
    </r>
    <r>
      <rPr>
        <sz val="9"/>
        <rFont val="Calibri"/>
        <family val="2"/>
      </rPr>
      <t>.</t>
    </r>
  </si>
  <si>
    <t>RS</t>
  </si>
  <si>
    <t>RG</t>
  </si>
  <si>
    <t>Gastos</t>
  </si>
  <si>
    <t xml:space="preserve">                                                         </t>
  </si>
  <si>
    <t>Por ciento de gasto maximo a deducir</t>
  </si>
  <si>
    <t>Código - Nombre</t>
  </si>
  <si>
    <t>Impuesto a pagar según Declaración Rectificada (viene de SECCIÓN C fila 26, rebajando el importe que le fue bonificado en la DJ - 08 que esta rectificando)</t>
  </si>
  <si>
    <t xml:space="preserve">   Individual   </t>
  </si>
  <si>
    <t xml:space="preserve">      Carné de identidad</t>
  </si>
  <si>
    <t>SI</t>
  </si>
  <si>
    <t>NO</t>
  </si>
  <si>
    <t>Importe fila 36</t>
  </si>
  <si>
    <t>Determinación del impuesto    a    p a g a r</t>
  </si>
  <si>
    <t>Total a    P a g a r</t>
  </si>
  <si>
    <t>Descripción</t>
  </si>
  <si>
    <t>Régimen</t>
  </si>
  <si>
    <t>COD</t>
  </si>
  <si>
    <t>DESCRIPCION</t>
  </si>
  <si>
    <t>2505</t>
  </si>
  <si>
    <t>PERICO</t>
  </si>
  <si>
    <t>3007</t>
  </si>
  <si>
    <t>SIBANICU</t>
  </si>
  <si>
    <t>3504</t>
  </si>
  <si>
    <t>BARACOA</t>
  </si>
  <si>
    <t>21</t>
  </si>
  <si>
    <t>PINAR DEL RIO</t>
  </si>
  <si>
    <t>2506</t>
  </si>
  <si>
    <t>JOVELLANOS</t>
  </si>
  <si>
    <t>3008</t>
  </si>
  <si>
    <t>CAMAGUEY</t>
  </si>
  <si>
    <t>3505</t>
  </si>
  <si>
    <t>MAISI</t>
  </si>
  <si>
    <t>2101</t>
  </si>
  <si>
    <t>SANDINO</t>
  </si>
  <si>
    <t>2507</t>
  </si>
  <si>
    <t>PEDRO BETANCOURT</t>
  </si>
  <si>
    <t>3009</t>
  </si>
  <si>
    <t>FLORIDA</t>
  </si>
  <si>
    <t>3506</t>
  </si>
  <si>
    <t>IMIAS</t>
  </si>
  <si>
    <t>2102</t>
  </si>
  <si>
    <t>MANTUA</t>
  </si>
  <si>
    <t>2508</t>
  </si>
  <si>
    <t>LIMONAR</t>
  </si>
  <si>
    <t>3010</t>
  </si>
  <si>
    <t>VERTIENTES</t>
  </si>
  <si>
    <t>3507</t>
  </si>
  <si>
    <t>SAN ANTONIO DEL SUR</t>
  </si>
  <si>
    <t>2103</t>
  </si>
  <si>
    <t>MINAS DE MATAHAMBRE</t>
  </si>
  <si>
    <t>2509</t>
  </si>
  <si>
    <t>UNION DE REYES</t>
  </si>
  <si>
    <t>3011</t>
  </si>
  <si>
    <t>JIMAGUAYU</t>
  </si>
  <si>
    <t>3508</t>
  </si>
  <si>
    <t>CAIMANERA</t>
  </si>
  <si>
    <t>2104</t>
  </si>
  <si>
    <t>VINALES</t>
  </si>
  <si>
    <t>2510</t>
  </si>
  <si>
    <t>CIENAGA DE ZAPATA</t>
  </si>
  <si>
    <t>3012</t>
  </si>
  <si>
    <t>NAJASA</t>
  </si>
  <si>
    <t>3509</t>
  </si>
  <si>
    <t>GUANTANAMO</t>
  </si>
  <si>
    <t>2105</t>
  </si>
  <si>
    <t>LA PALMA</t>
  </si>
  <si>
    <t>2511</t>
  </si>
  <si>
    <t>JAGUEY GRANDE</t>
  </si>
  <si>
    <t>3013</t>
  </si>
  <si>
    <t>SANTA CRUZ DEL SUR</t>
  </si>
  <si>
    <t>3510</t>
  </si>
  <si>
    <t>NICETO PEREZ</t>
  </si>
  <si>
    <t>2106</t>
  </si>
  <si>
    <t>LOS PALACIOS</t>
  </si>
  <si>
    <t>2512</t>
  </si>
  <si>
    <t>CALIMETE</t>
  </si>
  <si>
    <t>31</t>
  </si>
  <si>
    <t>LAS TUNAS</t>
  </si>
  <si>
    <t>4001</t>
  </si>
  <si>
    <t>ISLA DE LA JUVENTUD</t>
  </si>
  <si>
    <t>2107</t>
  </si>
  <si>
    <t>CONSOLACION DEL SUR</t>
  </si>
  <si>
    <t>2513</t>
  </si>
  <si>
    <t>LOS ARABOS</t>
  </si>
  <si>
    <t>3101</t>
  </si>
  <si>
    <t>MANATI</t>
  </si>
  <si>
    <t>2108</t>
  </si>
  <si>
    <t>26</t>
  </si>
  <si>
    <t>VILLA CLARA</t>
  </si>
  <si>
    <t>3102</t>
  </si>
  <si>
    <t>PUERTO PADRE</t>
  </si>
  <si>
    <t>2109</t>
  </si>
  <si>
    <t>SAN LUIS</t>
  </si>
  <si>
    <t>2601</t>
  </si>
  <si>
    <t>CORRALILLO</t>
  </si>
  <si>
    <t>3103</t>
  </si>
  <si>
    <t>JESUS MENENDEZ</t>
  </si>
  <si>
    <t>2110</t>
  </si>
  <si>
    <t>SAN JUAN Y MARTINEZ</t>
  </si>
  <si>
    <t>2602</t>
  </si>
  <si>
    <t>QUEMADO DE GUINES</t>
  </si>
  <si>
    <t>3104</t>
  </si>
  <si>
    <t>MAJIBACOA</t>
  </si>
  <si>
    <t>2111</t>
  </si>
  <si>
    <t>GUANE</t>
  </si>
  <si>
    <t>2603</t>
  </si>
  <si>
    <t>SAGUA LA GRANDE</t>
  </si>
  <si>
    <t>3105</t>
  </si>
  <si>
    <t>22</t>
  </si>
  <si>
    <t>ARTEMISA</t>
  </si>
  <si>
    <t>2604</t>
  </si>
  <si>
    <t>ENCRUCIJADA</t>
  </si>
  <si>
    <t>3106</t>
  </si>
  <si>
    <t>JOBABO</t>
  </si>
  <si>
    <t>2201</t>
  </si>
  <si>
    <t>BAHIA HONDA</t>
  </si>
  <si>
    <t>2605</t>
  </si>
  <si>
    <t>CAMAJUANI</t>
  </si>
  <si>
    <t>3107</t>
  </si>
  <si>
    <t>COLOMBIA</t>
  </si>
  <si>
    <t>2202</t>
  </si>
  <si>
    <t>MARIEL</t>
  </si>
  <si>
    <t>2606</t>
  </si>
  <si>
    <t>CAIBARIEN</t>
  </si>
  <si>
    <t>3108</t>
  </si>
  <si>
    <t>AMANCIO</t>
  </si>
  <si>
    <t>2203</t>
  </si>
  <si>
    <t>GUANAJAY</t>
  </si>
  <si>
    <t>2607</t>
  </si>
  <si>
    <t>REMEDIOS</t>
  </si>
  <si>
    <t>32</t>
  </si>
  <si>
    <t>HOLGUIN</t>
  </si>
  <si>
    <t>2204</t>
  </si>
  <si>
    <t>CAIMITO</t>
  </si>
  <si>
    <t>2608</t>
  </si>
  <si>
    <t>PLACETAS</t>
  </si>
  <si>
    <t>3201</t>
  </si>
  <si>
    <t>GIBARA</t>
  </si>
  <si>
    <t>2205</t>
  </si>
  <si>
    <t>BAUTA</t>
  </si>
  <si>
    <t>2609</t>
  </si>
  <si>
    <t>SANTA CLARA</t>
  </si>
  <si>
    <t>3202</t>
  </si>
  <si>
    <t>RAFAEL FREYRE</t>
  </si>
  <si>
    <t>2206</t>
  </si>
  <si>
    <t>SAN ANTONIO DE LOS BANOS</t>
  </si>
  <si>
    <t>2610</t>
  </si>
  <si>
    <t>CIFUENTES</t>
  </si>
  <si>
    <t>3203</t>
  </si>
  <si>
    <t>BANES</t>
  </si>
  <si>
    <t>2207</t>
  </si>
  <si>
    <t>GUIRA DE MELENA</t>
  </si>
  <si>
    <t>2611</t>
  </si>
  <si>
    <t>SANTO DOMINGO</t>
  </si>
  <si>
    <t>3204</t>
  </si>
  <si>
    <t>ANTILLA</t>
  </si>
  <si>
    <t>2208</t>
  </si>
  <si>
    <t>ALQUIZAR</t>
  </si>
  <si>
    <t>2612</t>
  </si>
  <si>
    <t>RANCHUELO</t>
  </si>
  <si>
    <t>3205</t>
  </si>
  <si>
    <t>BAGUANOS</t>
  </si>
  <si>
    <t>2209</t>
  </si>
  <si>
    <t>2613</t>
  </si>
  <si>
    <t>MANICARAGUA</t>
  </si>
  <si>
    <t>3206</t>
  </si>
  <si>
    <t>2210</t>
  </si>
  <si>
    <t>CANDELARIA</t>
  </si>
  <si>
    <t>27</t>
  </si>
  <si>
    <t>CIENFUEGOS</t>
  </si>
  <si>
    <t>3207</t>
  </si>
  <si>
    <t>CALIXTO GARCIA</t>
  </si>
  <si>
    <t>2211</t>
  </si>
  <si>
    <t>SAN CRISTOBAL</t>
  </si>
  <si>
    <t>2701</t>
  </si>
  <si>
    <t>AGUADA DE PASAJEROS</t>
  </si>
  <si>
    <t>3208</t>
  </si>
  <si>
    <t>CACOCUM</t>
  </si>
  <si>
    <t>23</t>
  </si>
  <si>
    <t>LA HABANA</t>
  </si>
  <si>
    <t>2702</t>
  </si>
  <si>
    <t>RODAS</t>
  </si>
  <si>
    <t>3209</t>
  </si>
  <si>
    <t>URBANO NORIS</t>
  </si>
  <si>
    <t>2301</t>
  </si>
  <si>
    <t>PLAYA</t>
  </si>
  <si>
    <t>2703</t>
  </si>
  <si>
    <t>PALMIRA</t>
  </si>
  <si>
    <t>3210</t>
  </si>
  <si>
    <t>CUETO</t>
  </si>
  <si>
    <t>2302</t>
  </si>
  <si>
    <t>PLAZA DE LA REVOLUCION</t>
  </si>
  <si>
    <t>2704</t>
  </si>
  <si>
    <t>LAJAS</t>
  </si>
  <si>
    <t>3211</t>
  </si>
  <si>
    <t>MAYARI</t>
  </si>
  <si>
    <t>2303</t>
  </si>
  <si>
    <t>CENTRO HABANA</t>
  </si>
  <si>
    <t>2705</t>
  </si>
  <si>
    <t>CRUCES</t>
  </si>
  <si>
    <t>3212</t>
  </si>
  <si>
    <t>FRANK PAIS</t>
  </si>
  <si>
    <t>2304</t>
  </si>
  <si>
    <t>LA HABANA VIEJA</t>
  </si>
  <si>
    <t>2706</t>
  </si>
  <si>
    <t>CUMANAYAGUA</t>
  </si>
  <si>
    <t>3213</t>
  </si>
  <si>
    <t>SAGUA DE TANAMO</t>
  </si>
  <si>
    <t>2305</t>
  </si>
  <si>
    <t>REGLA</t>
  </si>
  <si>
    <t>2707</t>
  </si>
  <si>
    <t>3214</t>
  </si>
  <si>
    <t>MOA</t>
  </si>
  <si>
    <t>2306</t>
  </si>
  <si>
    <t>LA HABANA DEL ESTE</t>
  </si>
  <si>
    <t>2708</t>
  </si>
  <si>
    <t>ABREUS</t>
  </si>
  <si>
    <t>33</t>
  </si>
  <si>
    <t>GRANMA</t>
  </si>
  <si>
    <t>2307</t>
  </si>
  <si>
    <t>GUANABACOA</t>
  </si>
  <si>
    <t>28</t>
  </si>
  <si>
    <t>SANCTI SPIRITUS</t>
  </si>
  <si>
    <t>3301</t>
  </si>
  <si>
    <t>RIO CAUTO</t>
  </si>
  <si>
    <t>2308</t>
  </si>
  <si>
    <t>SAN MIGUEL DEL PADRON</t>
  </si>
  <si>
    <t>2801</t>
  </si>
  <si>
    <t>YAGUAJAY</t>
  </si>
  <si>
    <t>3302</t>
  </si>
  <si>
    <t>CAUTO CRISTO</t>
  </si>
  <si>
    <t>2309</t>
  </si>
  <si>
    <t>DIEZ DE OCTUBRE</t>
  </si>
  <si>
    <t>2802</t>
  </si>
  <si>
    <t>JATIBONICO</t>
  </si>
  <si>
    <t>3303</t>
  </si>
  <si>
    <t>JIGUANI</t>
  </si>
  <si>
    <t>2310</t>
  </si>
  <si>
    <t>CERRO</t>
  </si>
  <si>
    <t>2803</t>
  </si>
  <si>
    <t>TAGUASCO</t>
  </si>
  <si>
    <t>3304</t>
  </si>
  <si>
    <t>BAYAMO</t>
  </si>
  <si>
    <t>2311</t>
  </si>
  <si>
    <t>MARIANAO</t>
  </si>
  <si>
    <t>2804</t>
  </si>
  <si>
    <t>CABAIGUAN</t>
  </si>
  <si>
    <t>3305</t>
  </si>
  <si>
    <t>YARA</t>
  </si>
  <si>
    <t>2312</t>
  </si>
  <si>
    <t>LA LISA</t>
  </si>
  <si>
    <t>2805</t>
  </si>
  <si>
    <t>FOMENTO</t>
  </si>
  <si>
    <t>3306</t>
  </si>
  <si>
    <t>MANZANILLO</t>
  </si>
  <si>
    <t>2313</t>
  </si>
  <si>
    <t>BOYEROS</t>
  </si>
  <si>
    <t>2806</t>
  </si>
  <si>
    <t>TRINIDAD</t>
  </si>
  <si>
    <t>3307</t>
  </si>
  <si>
    <t>CAMPECHUELA</t>
  </si>
  <si>
    <t>2314</t>
  </si>
  <si>
    <t>ARROYO NARANJO</t>
  </si>
  <si>
    <t>2807</t>
  </si>
  <si>
    <t>3308</t>
  </si>
  <si>
    <t>MEDIA LUNA</t>
  </si>
  <si>
    <t>2315</t>
  </si>
  <si>
    <t>COTORRO</t>
  </si>
  <si>
    <t>2808</t>
  </si>
  <si>
    <t>LA SIERPE</t>
  </si>
  <si>
    <t>3309</t>
  </si>
  <si>
    <t>NIQUERO</t>
  </si>
  <si>
    <t>24</t>
  </si>
  <si>
    <t>MAYABEQUE</t>
  </si>
  <si>
    <t>29</t>
  </si>
  <si>
    <t>CIEGO DE AVILA</t>
  </si>
  <si>
    <t>3310</t>
  </si>
  <si>
    <t>PILON</t>
  </si>
  <si>
    <t>2401</t>
  </si>
  <si>
    <t>BEJUCAL</t>
  </si>
  <si>
    <t>2901</t>
  </si>
  <si>
    <t>CHAMBAS</t>
  </si>
  <si>
    <t>3311</t>
  </si>
  <si>
    <t>BARTOLOME MASO</t>
  </si>
  <si>
    <t>2402</t>
  </si>
  <si>
    <t>SAN JOSE DE LAS LAJAS</t>
  </si>
  <si>
    <t>2902</t>
  </si>
  <si>
    <t>MORON</t>
  </si>
  <si>
    <t>3312</t>
  </si>
  <si>
    <t>BUEY ARRIBA</t>
  </si>
  <si>
    <t>2403</t>
  </si>
  <si>
    <t>JARUCO</t>
  </si>
  <si>
    <t>2903</t>
  </si>
  <si>
    <t>BOLIVIA</t>
  </si>
  <si>
    <t>3313</t>
  </si>
  <si>
    <t>GUISA</t>
  </si>
  <si>
    <t>2404</t>
  </si>
  <si>
    <t>SANTA CRUZ DEL NORTE</t>
  </si>
  <si>
    <t>2904</t>
  </si>
  <si>
    <t>PRIMERO DE ENERO</t>
  </si>
  <si>
    <t>34</t>
  </si>
  <si>
    <t>SANTIAGO DE CUBA</t>
  </si>
  <si>
    <t>2405</t>
  </si>
  <si>
    <t>MADRUGA</t>
  </si>
  <si>
    <t>2905</t>
  </si>
  <si>
    <t>CIRO REDONDO</t>
  </si>
  <si>
    <t>2406</t>
  </si>
  <si>
    <t>NUEVA PAZ</t>
  </si>
  <si>
    <t>2906</t>
  </si>
  <si>
    <t>FLORENCIA</t>
  </si>
  <si>
    <t>3402</t>
  </si>
  <si>
    <t>MELLA</t>
  </si>
  <si>
    <t>2407</t>
  </si>
  <si>
    <t>SAN NICOLAS</t>
  </si>
  <si>
    <t>2907</t>
  </si>
  <si>
    <t>MAJAGUA</t>
  </si>
  <si>
    <t>3403</t>
  </si>
  <si>
    <t>2408</t>
  </si>
  <si>
    <t>GUINES</t>
  </si>
  <si>
    <t>2908</t>
  </si>
  <si>
    <t>3404</t>
  </si>
  <si>
    <t>SEGUNDO FRENTE</t>
  </si>
  <si>
    <t>2409</t>
  </si>
  <si>
    <t>MELENA DEL SUR</t>
  </si>
  <si>
    <t>2909</t>
  </si>
  <si>
    <t>VENEZUELA</t>
  </si>
  <si>
    <t>3405</t>
  </si>
  <si>
    <t>SONGO - LA MAYA</t>
  </si>
  <si>
    <t>2410</t>
  </si>
  <si>
    <t>BATABANO</t>
  </si>
  <si>
    <t>2910</t>
  </si>
  <si>
    <t>BARAGUA</t>
  </si>
  <si>
    <t>3406</t>
  </si>
  <si>
    <t>2411</t>
  </si>
  <si>
    <t>QUIVICAN</t>
  </si>
  <si>
    <t>30</t>
  </si>
  <si>
    <t>3407</t>
  </si>
  <si>
    <t>PALMA SORIANO</t>
  </si>
  <si>
    <t>25</t>
  </si>
  <si>
    <t>MATANZAS</t>
  </si>
  <si>
    <t>3001</t>
  </si>
  <si>
    <t>CARLOS MANUEL DE CESPEDES</t>
  </si>
  <si>
    <t>3408</t>
  </si>
  <si>
    <t>TERCER FRENTE</t>
  </si>
  <si>
    <t>2501</t>
  </si>
  <si>
    <t>3002</t>
  </si>
  <si>
    <t>ESMERALDA</t>
  </si>
  <si>
    <t>3409</t>
  </si>
  <si>
    <t>GUAMA</t>
  </si>
  <si>
    <t>2502</t>
  </si>
  <si>
    <t xml:space="preserve">CARDENAS </t>
  </si>
  <si>
    <t>3003</t>
  </si>
  <si>
    <t>SIERRA DE CUBITAS</t>
  </si>
  <si>
    <t>35</t>
  </si>
  <si>
    <t>2503</t>
  </si>
  <si>
    <t>MARTI</t>
  </si>
  <si>
    <t>3004</t>
  </si>
  <si>
    <t>MINAS</t>
  </si>
  <si>
    <t>3501</t>
  </si>
  <si>
    <t>EL SALVADOR</t>
  </si>
  <si>
    <t>2504</t>
  </si>
  <si>
    <t>COLON</t>
  </si>
  <si>
    <t>3005</t>
  </si>
  <si>
    <t>NUEVITAS</t>
  </si>
  <si>
    <t>3502</t>
  </si>
  <si>
    <t>MANUEL TAMES</t>
  </si>
  <si>
    <t>3006</t>
  </si>
  <si>
    <t>GUAIMARO</t>
  </si>
  <si>
    <t>3503</t>
  </si>
  <si>
    <t>YATERAS</t>
  </si>
  <si>
    <t xml:space="preserve">Exceso de </t>
  </si>
  <si>
    <t>Sección H    Sector de la Cultura</t>
  </si>
  <si>
    <t>Valor del contrato de presentación o comercialización</t>
  </si>
  <si>
    <t xml:space="preserve">       Participación en la gestión del contrato</t>
  </si>
  <si>
    <t>Sección F</t>
  </si>
  <si>
    <t xml:space="preserve">Ingresos Netos Anuales </t>
  </si>
  <si>
    <r>
      <t>-</t>
    </r>
    <r>
      <rPr>
        <sz val="9"/>
        <rFont val="Times New Roman"/>
        <family val="1"/>
      </rPr>
      <t xml:space="preserve">       </t>
    </r>
    <r>
      <rPr>
        <sz val="9"/>
        <rFont val="Calibri"/>
        <family val="2"/>
      </rPr>
      <t xml:space="preserve">La Declaración Jurada  anual, se presenta antes del 30 de abril, del año siguiente al que se liquida o  según se defina en la Ley del Presupuesto del año en cuestión. Cuando abarca solo un periodo, inferior a 12 meses por causar baja se presenta en el término de 15 días naturales siguientes a la fecha del cese de la actividad.  Cuando el contribuyente cause baja y alta en varias oportunidades dentro de un mismo año fiscal en la misma actividad o en otra, cada vez que cause baja presentara un Declaración Jurada, incluyendo el </t>
    </r>
    <r>
      <rPr>
        <b/>
        <sz val="9"/>
        <rFont val="Calibri"/>
        <family val="2"/>
      </rPr>
      <t>total de los ingresos obtenidos y los gastos incurridos que se reconocen</t>
    </r>
    <r>
      <rPr>
        <sz val="9"/>
        <rFont val="Calibri"/>
        <family val="2"/>
      </rPr>
      <t>, hasta la fecha de la última vez  en que se dio baja, a los fines de la liquidación final del impuesto</t>
    </r>
  </si>
  <si>
    <t>001- Estomatólogo</t>
  </si>
  <si>
    <t>002- Médico dental</t>
  </si>
  <si>
    <t>006- Veterinario</t>
  </si>
  <si>
    <t>101- Arriero y boyero</t>
  </si>
  <si>
    <t>103- Carretillero/vendedor producto agrop. ambulatoria</t>
  </si>
  <si>
    <t>110- Reparador equipo mecánico y combustión</t>
  </si>
  <si>
    <t>112- Mensajero</t>
  </si>
  <si>
    <t>116- Fregador engrasador de equipo automotor</t>
  </si>
  <si>
    <t>121- Ponchero</t>
  </si>
  <si>
    <t>122- Instructor de automovilismo</t>
  </si>
  <si>
    <t>124- Parq, cuidador de ciclos, triciclos y otros eq aut</t>
  </si>
  <si>
    <t>201- Albañil</t>
  </si>
  <si>
    <t>202- Carpintero</t>
  </si>
  <si>
    <t>203- Cerrajero</t>
  </si>
  <si>
    <t>204- Electricista</t>
  </si>
  <si>
    <t>205- Herrero</t>
  </si>
  <si>
    <t>207- Plomero</t>
  </si>
  <si>
    <t>209- Masillero</t>
  </si>
  <si>
    <t>210- Cristalero</t>
  </si>
  <si>
    <t>211- Techador</t>
  </si>
  <si>
    <t>303- Elaborador vendedor de carbón</t>
  </si>
  <si>
    <t>304- Molinero</t>
  </si>
  <si>
    <t>305- Construcción, mtto. y reparación de pozos y fosas</t>
  </si>
  <si>
    <t>307- Trillador</t>
  </si>
  <si>
    <t>310- Florista</t>
  </si>
  <si>
    <t>311- Criador o cuid. de animales para alquiler, comerc.</t>
  </si>
  <si>
    <t>313- Tostador</t>
  </si>
  <si>
    <t>314- Leñador</t>
  </si>
  <si>
    <t>315- Reparador de cercas y caminos</t>
  </si>
  <si>
    <t>316- Desmochador de palmas</t>
  </si>
  <si>
    <t>317- Prod. vend. de basto, paño y montura, arreo, etc</t>
  </si>
  <si>
    <t>318- Herrador animales/prod. vend. herraduras y clavos</t>
  </si>
  <si>
    <t>401- Afinador y reparador de instrumentos musicales</t>
  </si>
  <si>
    <t>406- Fotógrafo</t>
  </si>
  <si>
    <t>407- Limpiabotas</t>
  </si>
  <si>
    <t>408- Servicios de belleza</t>
  </si>
  <si>
    <t>409- Mecanógrafo</t>
  </si>
  <si>
    <t>410- Modista o sastre</t>
  </si>
  <si>
    <t>412- Plasticador</t>
  </si>
  <si>
    <t>413- Relojero</t>
  </si>
  <si>
    <t>418- Zapatero remendón</t>
  </si>
  <si>
    <t>419- Productor y/o vendedor de calzado</t>
  </si>
  <si>
    <t>425- Mecánico de equipos de refrigeración</t>
  </si>
  <si>
    <t>426- Pulidor de metales</t>
  </si>
  <si>
    <t>428- Constructor vendedor o montador antena radio y TV</t>
  </si>
  <si>
    <t>429- Reparador de artículos de joyería y bisutería</t>
  </si>
  <si>
    <t>432- Servicios domésticos</t>
  </si>
  <si>
    <t>435- Cuidador de enfermo, persona c/ discap. y anciano</t>
  </si>
  <si>
    <t>438- Asist. p/ la atención educativa y cuidado de niños</t>
  </si>
  <si>
    <t>439- Sereno o portero</t>
  </si>
  <si>
    <t>440- Productor vendedor de accesorios de goma</t>
  </si>
  <si>
    <t>441- Elaborador vendedor de vinos</t>
  </si>
  <si>
    <t>442- Quiropedista</t>
  </si>
  <si>
    <t>444- Elaborador vendedor de jabón, betún y tintas</t>
  </si>
  <si>
    <t>447- Reparador de artículos varios</t>
  </si>
  <si>
    <t>448- Encargado, limpiador y operador de bombas de agua</t>
  </si>
  <si>
    <t>449- Profesor taquig., mecanografía, e idioma</t>
  </si>
  <si>
    <t>450- Profesor de música y otras artes</t>
  </si>
  <si>
    <t>501- Aguador</t>
  </si>
  <si>
    <t>502- Amolador</t>
  </si>
  <si>
    <t>503- Serv decoración, organ. cumpleaños y otras act fes</t>
  </si>
  <si>
    <t>505- Jardinero</t>
  </si>
  <si>
    <t>507- Operador de audio</t>
  </si>
  <si>
    <t>510- Reparador de equipos eléctricos y electrónicos</t>
  </si>
  <si>
    <t>512- Tapicero</t>
  </si>
  <si>
    <t>516- Productor vendedor de artículos fundidos</t>
  </si>
  <si>
    <t>517- Productor o vendedor de artículos varios</t>
  </si>
  <si>
    <t>601- Artesano</t>
  </si>
  <si>
    <t>604- Recolector vendedor de recursos naturales</t>
  </si>
  <si>
    <t>605- Pintor de bienes muebles e inmuebles</t>
  </si>
  <si>
    <t>606- Recolector vendedor hierbas med. o p/ alim. animal</t>
  </si>
  <si>
    <t>607- Programador de equipo de cómputo</t>
  </si>
  <si>
    <t>608- Hojalatero</t>
  </si>
  <si>
    <t>610- Soldador</t>
  </si>
  <si>
    <t>611- Servicio de chapistería</t>
  </si>
  <si>
    <t>612- Tornero</t>
  </si>
  <si>
    <t>613- Enrollador de motor, bobina y otros equipos</t>
  </si>
  <si>
    <t>614- Talabartero</t>
  </si>
  <si>
    <t>615- Recolector vendedor de materia prima</t>
  </si>
  <si>
    <t>623- Serv. paseo coche, uso infantil, tracción animal</t>
  </si>
  <si>
    <t>625- Curtidor de pieles</t>
  </si>
  <si>
    <t>626- Restaurador de obras de arte</t>
  </si>
  <si>
    <t>627- Cobrador pagador</t>
  </si>
  <si>
    <t>628- Productor vendedor de figuras de yeso</t>
  </si>
  <si>
    <t>630- Comprador vendedor libros de uso o encuadernador</t>
  </si>
  <si>
    <t>632- Restaurador de muñecos y otros juguetes</t>
  </si>
  <si>
    <t>634- Comprador vendedor de discos</t>
  </si>
  <si>
    <t>636- Traductor de documentos</t>
  </si>
  <si>
    <t>637- Productor vendedor piñatas y otros art. similares</t>
  </si>
  <si>
    <t>638- Operador de equipos de recreación</t>
  </si>
  <si>
    <t>639- Aserrador</t>
  </si>
  <si>
    <t>641- Instructor de gimnasio de musculación</t>
  </si>
  <si>
    <t>642- Rotulista o grabador</t>
  </si>
  <si>
    <t>643- Servicio gastronómico en cafetería</t>
  </si>
  <si>
    <t>645- Servicio gastronómico en restaurante</t>
  </si>
  <si>
    <t>648- Productor vendedor de art. de alfarería</t>
  </si>
  <si>
    <t>649- Productor vendedor materiales fines constructivos</t>
  </si>
  <si>
    <t>651- Cuidador de baños públicos, taquillas y parques</t>
  </si>
  <si>
    <t>654- Figura costumbrista</t>
  </si>
  <si>
    <t>656- Prod./vend. art. religiosos u otros recursos</t>
  </si>
  <si>
    <t>657- Repasador</t>
  </si>
  <si>
    <t>658- Tenedor de libro</t>
  </si>
  <si>
    <t>659- Gestor de pasajeros en piquera</t>
  </si>
  <si>
    <t>660- Elab. vend alim. y bebida no alcoh. forma ambulat.</t>
  </si>
  <si>
    <t>663- Agente de seguro</t>
  </si>
  <si>
    <t>665- Vendedor mayorista de productos agropecuarios</t>
  </si>
  <si>
    <t>666- Vendedor minorista de productos agropecuarios</t>
  </si>
  <si>
    <t>667- Anticuario</t>
  </si>
  <si>
    <t>668- Facilitador de permuta, compraventa vivienda</t>
  </si>
  <si>
    <t>669- Serv. construcción, reparación y mtto de inmueble</t>
  </si>
  <si>
    <t>670- Reparador de instrumentos de medición</t>
  </si>
  <si>
    <t>671- Gestor de alojamiento</t>
  </si>
  <si>
    <t>672- Agente postal</t>
  </si>
  <si>
    <t>673- Agente de telecomunicaciones</t>
  </si>
  <si>
    <t>674- Reparador montador equipos bombeo de agua</t>
  </si>
  <si>
    <t>675- Panadero dulcero</t>
  </si>
  <si>
    <t>676- Servicio de bar y recreación</t>
  </si>
  <si>
    <t>680- Servicios de belleza (MG)</t>
  </si>
  <si>
    <t>683- Baño público, taquillas y parques (MG)</t>
  </si>
  <si>
    <t>684- Servicio Gastronómico en Cafertería (MG) RS</t>
  </si>
  <si>
    <t>685- Servicios Gastronómicos en Restaurante (MG) RS</t>
  </si>
  <si>
    <t>687- Vendedor de producción agrícola en punto de venta</t>
  </si>
  <si>
    <t>700- Trabajador agropecuario</t>
  </si>
  <si>
    <t>711- Trabajador contratado</t>
  </si>
  <si>
    <t>712- Trabajador contratado (contratista privado)</t>
  </si>
  <si>
    <t>713- Trabajador contratado (Cultura)</t>
  </si>
  <si>
    <t>801- Transporte de carga automotor</t>
  </si>
  <si>
    <t>802- Transporte de pasajeros (vehículo ligero)</t>
  </si>
  <si>
    <t>803- Transporte de pasajeros (tracción animal)</t>
  </si>
  <si>
    <t>804- Transporte pasajeros (incl. camión, tren, embarc.)</t>
  </si>
  <si>
    <t>805- Transporte de carga (tracción animal)</t>
  </si>
  <si>
    <t>806- Transporte de carga (tracción humana)</t>
  </si>
  <si>
    <t>807- Transporte pasajeros (tracción animal) - RS</t>
  </si>
  <si>
    <t>808- Transporte pasajeros taxi (MG)</t>
  </si>
  <si>
    <t>809- Transporte pasajeros coche Varadero (MG)</t>
  </si>
  <si>
    <t>810- Transporte pasajeros ómnibus Varadero (MG)</t>
  </si>
  <si>
    <t>811- Transporte pasajeros en moto - Stgo. de Cuba</t>
  </si>
  <si>
    <t>812- Transporte pasajeros (tracción humana)</t>
  </si>
  <si>
    <t>813- Servicio de taxi rutero</t>
  </si>
  <si>
    <t>814- Servicio de taxi libre</t>
  </si>
  <si>
    <t>815- Arrendador de autos suplente</t>
  </si>
  <si>
    <t>816- Arrendador de medios de transporte</t>
  </si>
  <si>
    <t>871- Artística (cualquier manifestación)</t>
  </si>
  <si>
    <t>872- Artista independiente (Registro del Creador)</t>
  </si>
  <si>
    <t>884- Consultor</t>
  </si>
  <si>
    <t>886- Comunicador social y diseñador</t>
  </si>
  <si>
    <t>891- Arrendador de vivienda</t>
  </si>
  <si>
    <t>892- Arrendador de habitación</t>
  </si>
  <si>
    <t>893- Arrendador de espacio</t>
  </si>
  <si>
    <t>900- Contratista privado</t>
  </si>
  <si>
    <t>905- Personal que labora en entidades extranjeras</t>
  </si>
  <si>
    <t>685- Servicio gastronómico en restaurante  RG (MG)</t>
  </si>
  <si>
    <t>Conjunta</t>
  </si>
  <si>
    <t xml:space="preserve">      Liquidación Año</t>
  </si>
  <si>
    <t>701 - 09</t>
  </si>
  <si>
    <t xml:space="preserve">  </t>
  </si>
  <si>
    <t>053022-2</t>
  </si>
  <si>
    <t>Impuesto sobre Ingresos Personales. Liquidación adicional.</t>
  </si>
  <si>
    <t>Sección I</t>
  </si>
  <si>
    <t xml:space="preserve">                     Código de la Actividad Titular</t>
  </si>
  <si>
    <t xml:space="preserve">Período </t>
  </si>
  <si>
    <t>DECLARACIÓN  JURADA CONJUNTA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</si>
</sst>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65" x14ac:knownFonts="1">
    <font>
      <sz val="10"/>
      <name val="Arial"/>
    </font>
    <font>
      <sz val="8"/>
      <name val="Arial"/>
      <family val="2"/>
    </font>
    <font>
      <u/>
      <sz val="11"/>
      <color indexed="12"/>
      <name val="Calibri"/>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1"/>
      <color indexed="8"/>
      <name val="Arial"/>
      <family val="2"/>
    </font>
    <font>
      <b/>
      <sz val="11"/>
      <color indexed="8"/>
      <name val="Arial"/>
      <family val="2"/>
    </font>
    <font>
      <b/>
      <sz val="11"/>
      <name val="Calibri"/>
      <family val="2"/>
    </font>
    <font>
      <b/>
      <sz val="14"/>
      <color indexed="8"/>
      <name val="Calibri"/>
      <family val="2"/>
    </font>
    <font>
      <b/>
      <sz val="12"/>
      <name val="Calibri"/>
      <family val="2"/>
    </font>
    <font>
      <b/>
      <sz val="10"/>
      <name val="Arial"/>
      <family val="2"/>
    </font>
    <font>
      <sz val="10"/>
      <name val="Calibri"/>
      <family val="2"/>
    </font>
    <font>
      <b/>
      <sz val="10"/>
      <name val="Calibri"/>
      <family val="2"/>
    </font>
    <font>
      <sz val="9"/>
      <name val="Calibri"/>
      <family val="2"/>
    </font>
    <font>
      <sz val="11"/>
      <name val="Calibri"/>
      <family val="2"/>
    </font>
    <font>
      <b/>
      <sz val="11"/>
      <name val="Arial"/>
      <family val="2"/>
    </font>
    <font>
      <sz val="11"/>
      <name val="Arial"/>
      <family val="2"/>
    </font>
    <font>
      <b/>
      <sz val="10"/>
      <color indexed="8"/>
      <name val="Calibri"/>
      <family val="2"/>
    </font>
    <font>
      <b/>
      <sz val="8"/>
      <color indexed="8"/>
      <name val="Arial"/>
      <family val="2"/>
    </font>
    <font>
      <sz val="10"/>
      <name val="Arial"/>
      <family val="2"/>
    </font>
    <font>
      <b/>
      <sz val="4"/>
      <name val="Calibri"/>
      <family val="2"/>
    </font>
    <font>
      <sz val="4"/>
      <name val="Calibri"/>
      <family val="2"/>
    </font>
    <font>
      <b/>
      <sz val="9"/>
      <name val="Calibri"/>
      <family val="2"/>
    </font>
    <font>
      <b/>
      <u/>
      <sz val="9"/>
      <name val="Calibri"/>
      <family val="2"/>
    </font>
    <font>
      <sz val="9"/>
      <name val="Arial"/>
      <family val="2"/>
    </font>
    <font>
      <sz val="9"/>
      <name val="Times New Roman"/>
      <family val="1"/>
    </font>
    <font>
      <u/>
      <sz val="9"/>
      <name val="Calibri"/>
      <family val="2"/>
    </font>
    <font>
      <sz val="11"/>
      <name val="Calibri"/>
      <family val="2"/>
      <scheme val="minor"/>
    </font>
    <font>
      <sz val="11"/>
      <color indexed="8"/>
      <name val="Calibri"/>
      <family val="2"/>
      <scheme val="minor"/>
    </font>
    <font>
      <sz val="10"/>
      <color theme="0"/>
      <name val="Arial"/>
      <family val="2"/>
    </font>
    <font>
      <sz val="9"/>
      <name val="Calibri"/>
      <family val="2"/>
      <scheme val="minor"/>
    </font>
    <font>
      <b/>
      <sz val="10"/>
      <color theme="0"/>
      <name val="Calibri"/>
      <family val="2"/>
    </font>
    <font>
      <b/>
      <sz val="10"/>
      <name val="Calibri"/>
      <family val="2"/>
      <scheme val="minor"/>
    </font>
    <font>
      <sz val="9"/>
      <color indexed="81"/>
      <name val="Tahoma"/>
      <family val="2"/>
    </font>
    <font>
      <b/>
      <sz val="9"/>
      <color indexed="81"/>
      <name val="Tahoma"/>
      <family val="2"/>
    </font>
    <font>
      <b/>
      <sz val="14"/>
      <color indexed="81"/>
      <name val="Tahoma"/>
      <family val="2"/>
    </font>
    <font>
      <sz val="14"/>
      <color indexed="81"/>
      <name val="Tahoma"/>
      <family val="2"/>
    </font>
    <font>
      <b/>
      <sz val="18"/>
      <color indexed="8"/>
      <name val="Calibri"/>
      <family val="2"/>
    </font>
    <font>
      <sz val="18"/>
      <name val="Arial"/>
      <family val="2"/>
    </font>
    <font>
      <b/>
      <sz val="10"/>
      <color indexed="8"/>
      <name val="Arial"/>
      <family val="2"/>
    </font>
    <font>
      <b/>
      <sz val="11"/>
      <color indexed="8"/>
      <name val="Calibri"/>
      <family val="2"/>
      <scheme val="minor"/>
    </font>
    <font>
      <sz val="10"/>
      <name val="Calibri"/>
      <family val="2"/>
      <scheme val="minor"/>
    </font>
    <font>
      <sz val="10"/>
      <color indexed="8"/>
      <name val="Calibri"/>
      <family val="2"/>
      <scheme val="minor"/>
    </font>
    <font>
      <sz val="12"/>
      <color indexed="8"/>
      <name val="Calibri"/>
      <family val="2"/>
    </font>
    <font>
      <b/>
      <sz val="8"/>
      <name val="Calibri"/>
      <family val="2"/>
      <scheme val="minor"/>
    </font>
    <font>
      <b/>
      <sz val="8"/>
      <name val="Arial"/>
      <family val="2"/>
    </font>
    <font>
      <b/>
      <sz val="11"/>
      <color indexed="8"/>
      <name val="Calibri"/>
      <family val="2"/>
      <charset val="204"/>
      <scheme val="minor"/>
    </font>
    <font>
      <b/>
      <sz val="10"/>
      <color indexed="8"/>
      <name val="Calibri"/>
      <family val="2"/>
      <charset val="204"/>
      <scheme val="minor"/>
    </font>
    <font>
      <b/>
      <u/>
      <sz val="10"/>
      <color indexed="12"/>
      <name val="Calibri"/>
      <family val="2"/>
    </font>
    <font>
      <sz val="10"/>
      <color indexed="8"/>
      <name val="Calibri"/>
      <family val="2"/>
    </font>
    <font>
      <b/>
      <sz val="11"/>
      <color indexed="8"/>
      <name val="Calibri"/>
      <family val="2"/>
      <charset val="204"/>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5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0" fillId="7" borderId="1" applyNumberFormat="0" applyAlignment="0" applyProtection="0"/>
    <xf numFmtId="0" fontId="2" fillId="0" borderId="0" applyNumberFormat="0" applyFill="0" applyBorder="0" applyAlignment="0" applyProtection="0"/>
    <xf numFmtId="0" fontId="11" fillId="3" borderId="0" applyNumberFormat="0" applyBorder="0" applyAlignment="0" applyProtection="0"/>
    <xf numFmtId="0" fontId="12" fillId="22" borderId="0" applyNumberFormat="0" applyBorder="0" applyAlignment="0" applyProtection="0"/>
    <xf numFmtId="0" fontId="3" fillId="23" borderId="4" applyNumberFormat="0" applyFon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cellStyleXfs>
  <cellXfs count="347">
    <xf numFmtId="0" fontId="0" fillId="0" borderId="0" xfId="0"/>
    <xf numFmtId="0" fontId="0" fillId="0" borderId="0" xfId="0" applyBorder="1"/>
    <xf numFmtId="0" fontId="3" fillId="0" borderId="9" xfId="0" applyFont="1" applyFill="1" applyBorder="1" applyAlignment="1">
      <alignment horizontal="center"/>
    </xf>
    <xf numFmtId="3" fontId="3" fillId="0" borderId="9" xfId="0" applyNumberFormat="1" applyFont="1" applyFill="1" applyBorder="1" applyAlignment="1" applyProtection="1">
      <alignment horizontal="right"/>
      <protection locked="0"/>
    </xf>
    <xf numFmtId="0" fontId="0" fillId="0" borderId="0" xfId="0" applyFill="1" applyBorder="1"/>
    <xf numFmtId="0" fontId="0" fillId="0" borderId="0" xfId="0" applyFill="1"/>
    <xf numFmtId="0" fontId="3" fillId="0" borderId="0" xfId="0" applyFont="1" applyFill="1" applyBorder="1" applyAlignment="1"/>
    <xf numFmtId="3" fontId="28" fillId="0" borderId="9" xfId="0" applyNumberFormat="1" applyFont="1" applyFill="1" applyBorder="1" applyAlignment="1">
      <alignment horizontal="center"/>
    </xf>
    <xf numFmtId="0" fontId="28" fillId="0" borderId="10" xfId="0" applyFont="1" applyFill="1" applyBorder="1" applyAlignment="1">
      <alignment horizontal="center" vertical="center"/>
    </xf>
    <xf numFmtId="0" fontId="28" fillId="0" borderId="10" xfId="0" applyFont="1" applyFill="1" applyBorder="1" applyAlignment="1">
      <alignment horizontal="center"/>
    </xf>
    <xf numFmtId="3" fontId="18" fillId="0" borderId="11" xfId="0" applyNumberFormat="1" applyFont="1" applyFill="1" applyBorder="1" applyAlignment="1">
      <alignment horizontal="center"/>
    </xf>
    <xf numFmtId="0" fontId="28" fillId="0" borderId="12" xfId="0" applyFont="1" applyFill="1" applyBorder="1" applyAlignment="1">
      <alignment horizontal="center"/>
    </xf>
    <xf numFmtId="0" fontId="28" fillId="0" borderId="13" xfId="0" applyFont="1" applyBorder="1" applyAlignment="1">
      <alignment horizontal="center"/>
    </xf>
    <xf numFmtId="0" fontId="28" fillId="0" borderId="10" xfId="0" applyFont="1" applyBorder="1" applyAlignment="1">
      <alignment horizontal="center"/>
    </xf>
    <xf numFmtId="0" fontId="28" fillId="0" borderId="12" xfId="0" applyFont="1" applyFill="1" applyBorder="1" applyAlignment="1">
      <alignment horizontal="center" vertical="center"/>
    </xf>
    <xf numFmtId="0" fontId="25" fillId="0" borderId="10" xfId="0" applyFont="1" applyFill="1" applyBorder="1" applyAlignment="1">
      <alignment horizontal="center"/>
    </xf>
    <xf numFmtId="3" fontId="18" fillId="0" borderId="11" xfId="0" applyNumberFormat="1" applyFont="1" applyFill="1" applyBorder="1"/>
    <xf numFmtId="0" fontId="25" fillId="0" borderId="12" xfId="0" applyFont="1" applyFill="1" applyBorder="1" applyAlignment="1">
      <alignment horizontal="center"/>
    </xf>
    <xf numFmtId="0" fontId="3" fillId="0" borderId="13" xfId="0" applyFont="1" applyFill="1" applyBorder="1" applyAlignment="1">
      <alignment horizontal="center" vertical="center"/>
    </xf>
    <xf numFmtId="0" fontId="3" fillId="0" borderId="10" xfId="0" applyFont="1" applyFill="1" applyBorder="1" applyAlignment="1">
      <alignment horizontal="center" vertical="center"/>
    </xf>
    <xf numFmtId="3" fontId="18" fillId="0" borderId="11" xfId="0" applyNumberFormat="1" applyFont="1" applyFill="1" applyBorder="1" applyAlignment="1">
      <alignment horizontal="right"/>
    </xf>
    <xf numFmtId="3" fontId="21" fillId="0" borderId="11" xfId="0" applyNumberFormat="1" applyFont="1" applyFill="1" applyBorder="1" applyAlignment="1">
      <alignment horizontal="right"/>
    </xf>
    <xf numFmtId="0" fontId="3" fillId="0" borderId="12"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3" xfId="0" applyFont="1" applyFill="1" applyBorder="1" applyAlignment="1">
      <alignment horizontal="center"/>
    </xf>
    <xf numFmtId="0" fontId="3" fillId="0" borderId="10" xfId="0" applyNumberFormat="1" applyFont="1" applyFill="1" applyBorder="1" applyAlignment="1">
      <alignment horizontal="center" vertical="center"/>
    </xf>
    <xf numFmtId="0" fontId="3" fillId="0" borderId="12" xfId="0" applyNumberFormat="1" applyFont="1" applyFill="1" applyBorder="1" applyAlignment="1">
      <alignment horizontal="center" vertical="center"/>
    </xf>
    <xf numFmtId="3" fontId="3" fillId="0" borderId="9" xfId="0" applyNumberFormat="1" applyFont="1" applyFill="1" applyBorder="1" applyAlignment="1">
      <alignment horizontal="right"/>
    </xf>
    <xf numFmtId="3" fontId="28" fillId="0" borderId="9" xfId="0" applyNumberFormat="1" applyFont="1" applyFill="1" applyBorder="1" applyAlignment="1">
      <alignment horizontal="right"/>
    </xf>
    <xf numFmtId="164" fontId="0" fillId="0" borderId="0" xfId="0" applyNumberFormat="1"/>
    <xf numFmtId="14" fontId="0" fillId="0" borderId="0" xfId="0" applyNumberFormat="1"/>
    <xf numFmtId="3" fontId="18" fillId="0" borderId="9" xfId="0" applyNumberFormat="1" applyFont="1" applyFill="1" applyBorder="1" applyAlignment="1">
      <alignment horizontal="right"/>
    </xf>
    <xf numFmtId="3" fontId="22" fillId="0" borderId="11" xfId="0" applyNumberFormat="1" applyFont="1" applyFill="1" applyBorder="1" applyAlignment="1">
      <alignment horizontal="right"/>
    </xf>
    <xf numFmtId="0" fontId="41" fillId="0" borderId="9" xfId="0" applyFont="1" applyBorder="1" applyAlignment="1">
      <alignment horizontal="center"/>
    </xf>
    <xf numFmtId="0" fontId="34" fillId="0" borderId="0" xfId="0" applyFont="1" applyAlignment="1">
      <alignment horizontal="justify" vertical="center"/>
    </xf>
    <xf numFmtId="0" fontId="35" fillId="0" borderId="0" xfId="0" applyFont="1" applyAlignment="1">
      <alignment horizontal="justify" vertical="center"/>
    </xf>
    <xf numFmtId="0" fontId="0" fillId="0" borderId="0" xfId="0" applyBorder="1" applyAlignment="1"/>
    <xf numFmtId="0" fontId="3" fillId="0" borderId="10" xfId="0" applyFont="1" applyFill="1" applyBorder="1" applyAlignment="1">
      <alignment horizontal="center" wrapText="1"/>
    </xf>
    <xf numFmtId="0" fontId="43" fillId="0" borderId="0" xfId="0" applyFont="1" applyFill="1"/>
    <xf numFmtId="0" fontId="38" fillId="0" borderId="0" xfId="0" applyFont="1" applyBorder="1"/>
    <xf numFmtId="49" fontId="33" fillId="0" borderId="0" xfId="0" applyNumberFormat="1" applyFont="1" applyFill="1"/>
    <xf numFmtId="0" fontId="44" fillId="0" borderId="18" xfId="0" applyFont="1" applyFill="1" applyBorder="1" applyAlignment="1">
      <alignment horizontal="center" vertical="center" wrapText="1"/>
    </xf>
    <xf numFmtId="0" fontId="44" fillId="0" borderId="0" xfId="0" applyFont="1" applyFill="1"/>
    <xf numFmtId="0" fontId="44" fillId="0" borderId="9" xfId="0" applyFont="1" applyFill="1" applyBorder="1" applyAlignment="1">
      <alignment horizontal="center"/>
    </xf>
    <xf numFmtId="0" fontId="46" fillId="0" borderId="0" xfId="0" applyFont="1" applyFill="1"/>
    <xf numFmtId="0" fontId="46" fillId="0" borderId="9" xfId="0" applyFont="1" applyFill="1" applyBorder="1"/>
    <xf numFmtId="0" fontId="3" fillId="0" borderId="11" xfId="0" applyFont="1" applyFill="1" applyBorder="1" applyAlignment="1">
      <alignment horizontal="right"/>
    </xf>
    <xf numFmtId="14" fontId="52" fillId="0" borderId="0" xfId="0" applyNumberFormat="1" applyFont="1" applyFill="1"/>
    <xf numFmtId="0" fontId="41" fillId="0" borderId="18" xfId="0" applyFont="1" applyFill="1" applyBorder="1" applyAlignment="1">
      <alignment horizontal="center" vertical="center" wrapText="1"/>
    </xf>
    <xf numFmtId="0" fontId="41" fillId="0" borderId="9" xfId="0" applyFont="1" applyFill="1" applyBorder="1"/>
    <xf numFmtId="0" fontId="41" fillId="0" borderId="0" xfId="0" applyFont="1" applyFill="1"/>
    <xf numFmtId="0" fontId="54" fillId="0" borderId="9" xfId="0" applyFont="1" applyBorder="1" applyAlignment="1">
      <alignment horizontal="center"/>
    </xf>
    <xf numFmtId="0" fontId="54" fillId="0" borderId="9" xfId="0" applyFont="1" applyBorder="1" applyAlignment="1"/>
    <xf numFmtId="0" fontId="54" fillId="0" borderId="9" xfId="0" applyFont="1" applyFill="1" applyBorder="1" applyAlignment="1"/>
    <xf numFmtId="0" fontId="54" fillId="0" borderId="9" xfId="0" applyFont="1" applyBorder="1" applyAlignment="1" applyProtection="1">
      <alignment horizontal="center"/>
    </xf>
    <xf numFmtId="0" fontId="54" fillId="0" borderId="9" xfId="0" applyFont="1" applyBorder="1" applyAlignment="1" applyProtection="1"/>
    <xf numFmtId="0" fontId="3" fillId="0" borderId="37" xfId="0" applyFont="1" applyBorder="1" applyAlignment="1"/>
    <xf numFmtId="0" fontId="3" fillId="0" borderId="38" xfId="0" applyFont="1" applyBorder="1" applyAlignment="1"/>
    <xf numFmtId="0" fontId="33" fillId="0" borderId="22" xfId="0" applyFont="1" applyBorder="1"/>
    <xf numFmtId="3" fontId="3" fillId="0" borderId="9" xfId="0" applyNumberFormat="1" applyFont="1" applyFill="1" applyBorder="1" applyAlignment="1">
      <alignment horizontal="right" vertical="center"/>
    </xf>
    <xf numFmtId="165" fontId="3" fillId="0" borderId="9" xfId="0" applyNumberFormat="1" applyFont="1" applyFill="1" applyBorder="1" applyAlignment="1">
      <alignment horizontal="center"/>
    </xf>
    <xf numFmtId="3" fontId="3" fillId="0" borderId="11" xfId="0" applyNumberFormat="1" applyFont="1" applyFill="1" applyBorder="1" applyAlignment="1">
      <alignment horizontal="right"/>
    </xf>
    <xf numFmtId="3" fontId="28" fillId="0" borderId="11" xfId="0" applyNumberFormat="1" applyFont="1" applyFill="1" applyBorder="1" applyAlignment="1">
      <alignment horizontal="right"/>
    </xf>
    <xf numFmtId="0" fontId="55" fillId="0" borderId="9" xfId="0" applyFont="1" applyFill="1" applyBorder="1" applyAlignment="1">
      <alignment horizontal="center" vertical="center" wrapText="1"/>
    </xf>
    <xf numFmtId="1" fontId="55" fillId="0" borderId="9" xfId="0" applyNumberFormat="1" applyFont="1" applyFill="1" applyBorder="1" applyAlignment="1">
      <alignment horizontal="center"/>
    </xf>
    <xf numFmtId="1" fontId="56" fillId="0" borderId="9" xfId="0" applyNumberFormat="1" applyFont="1" applyFill="1" applyBorder="1"/>
    <xf numFmtId="0" fontId="55" fillId="0" borderId="9" xfId="0" applyFont="1" applyFill="1" applyBorder="1"/>
    <xf numFmtId="0" fontId="55" fillId="0" borderId="9" xfId="0" applyFont="1" applyBorder="1"/>
    <xf numFmtId="3" fontId="55" fillId="0" borderId="9" xfId="0" applyNumberFormat="1" applyFont="1" applyFill="1" applyBorder="1" applyAlignment="1">
      <alignment horizontal="right" vertical="center"/>
    </xf>
    <xf numFmtId="1" fontId="55" fillId="0" borderId="9" xfId="0" applyNumberFormat="1" applyFont="1" applyFill="1" applyBorder="1" applyAlignment="1">
      <alignment vertical="center" textRotation="90" wrapText="1"/>
    </xf>
    <xf numFmtId="0" fontId="55" fillId="0" borderId="9" xfId="0" applyFont="1" applyFill="1" applyBorder="1" applyAlignment="1">
      <alignment vertical="center" textRotation="90" wrapText="1"/>
    </xf>
    <xf numFmtId="0" fontId="55" fillId="0" borderId="9" xfId="0" applyFont="1" applyBorder="1" applyAlignment="1"/>
    <xf numFmtId="0" fontId="55" fillId="0" borderId="9" xfId="0" applyFont="1" applyFill="1" applyBorder="1" applyAlignment="1">
      <alignment horizontal="right" vertical="center" textRotation="90" wrapText="1"/>
    </xf>
    <xf numFmtId="0" fontId="58" fillId="0" borderId="0" xfId="0" applyFont="1" applyFill="1"/>
    <xf numFmtId="1" fontId="59" fillId="0" borderId="9" xfId="0" applyNumberFormat="1" applyFont="1" applyFill="1" applyBorder="1"/>
    <xf numFmtId="0" fontId="59" fillId="0" borderId="0" xfId="0" applyFont="1" applyFill="1"/>
    <xf numFmtId="0" fontId="44" fillId="0" borderId="0" xfId="0" applyFont="1" applyFill="1" applyBorder="1" applyAlignment="1">
      <alignment horizontal="center"/>
    </xf>
    <xf numFmtId="0" fontId="44" fillId="0" borderId="9" xfId="0" applyFont="1" applyFill="1" applyBorder="1"/>
    <xf numFmtId="0" fontId="44" fillId="0" borderId="0" xfId="0" applyFont="1" applyFill="1" applyBorder="1"/>
    <xf numFmtId="14" fontId="0" fillId="0" borderId="0" xfId="0" applyNumberFormat="1" applyFill="1"/>
    <xf numFmtId="3" fontId="64" fillId="26" borderId="9" xfId="0" applyNumberFormat="1" applyFont="1" applyFill="1" applyBorder="1" applyAlignment="1">
      <alignment horizontal="right"/>
    </xf>
    <xf numFmtId="0" fontId="63" fillId="0" borderId="9" xfId="0" applyFont="1" applyBorder="1" applyAlignment="1"/>
    <xf numFmtId="0" fontId="63" fillId="0" borderId="16" xfId="0" applyFont="1" applyBorder="1" applyAlignment="1">
      <alignment vertical="center"/>
    </xf>
    <xf numFmtId="0" fontId="63" fillId="0" borderId="9" xfId="0" applyFont="1" applyBorder="1" applyAlignment="1">
      <alignment vertical="center"/>
    </xf>
    <xf numFmtId="0" fontId="63" fillId="0" borderId="16" xfId="0" applyFont="1" applyBorder="1" applyAlignment="1">
      <alignment horizontal="right"/>
    </xf>
    <xf numFmtId="0" fontId="20" fillId="0" borderId="32"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20" xfId="0" applyFont="1" applyBorder="1" applyAlignment="1">
      <alignment horizontal="center" vertical="center" wrapText="1"/>
    </xf>
    <xf numFmtId="0" fontId="32" fillId="0" borderId="34" xfId="0" applyFont="1" applyBorder="1" applyAlignment="1">
      <alignment horizontal="right" vertical="top"/>
    </xf>
    <xf numFmtId="0" fontId="32" fillId="0" borderId="35" xfId="0" applyFont="1" applyBorder="1" applyAlignment="1">
      <alignment horizontal="right" vertical="top"/>
    </xf>
    <xf numFmtId="0" fontId="32" fillId="0" borderId="36" xfId="0" applyFont="1" applyBorder="1" applyAlignment="1">
      <alignment horizontal="right" vertical="top"/>
    </xf>
    <xf numFmtId="0" fontId="0" fillId="0" borderId="0" xfId="0" applyBorder="1" applyAlignment="1">
      <alignment horizontal="center"/>
    </xf>
    <xf numFmtId="0" fontId="3" fillId="0" borderId="28" xfId="0" applyFont="1" applyBorder="1" applyAlignment="1">
      <alignment horizontal="center" vertical="center"/>
    </xf>
    <xf numFmtId="0" fontId="0" fillId="0" borderId="9" xfId="0" applyBorder="1" applyAlignment="1">
      <alignment horizontal="center"/>
    </xf>
    <xf numFmtId="0" fontId="3" fillId="0" borderId="9" xfId="0" applyFont="1" applyBorder="1" applyAlignment="1">
      <alignment horizontal="center"/>
    </xf>
    <xf numFmtId="0" fontId="3" fillId="0" borderId="30" xfId="0" applyFont="1" applyBorder="1" applyAlignment="1"/>
    <xf numFmtId="0" fontId="3" fillId="0" borderId="15" xfId="0" applyFont="1" applyBorder="1" applyAlignment="1"/>
    <xf numFmtId="0" fontId="3" fillId="0" borderId="28" xfId="0" applyFont="1" applyBorder="1" applyAlignment="1">
      <alignment horizontal="center"/>
    </xf>
    <xf numFmtId="0" fontId="3" fillId="0" borderId="10" xfId="0" applyFont="1" applyBorder="1" applyAlignment="1">
      <alignment horizontal="center"/>
    </xf>
    <xf numFmtId="0" fontId="30" fillId="0" borderId="9" xfId="0" applyFont="1" applyBorder="1"/>
    <xf numFmtId="0" fontId="30" fillId="0" borderId="10" xfId="0" applyFont="1" applyBorder="1"/>
    <xf numFmtId="0" fontId="60" fillId="0" borderId="9" xfId="0" applyFont="1" applyBorder="1" applyAlignment="1">
      <alignment horizontal="left"/>
    </xf>
    <xf numFmtId="0" fontId="60" fillId="0" borderId="10" xfId="0" applyFont="1" applyBorder="1" applyAlignment="1">
      <alignment horizontal="left"/>
    </xf>
    <xf numFmtId="0" fontId="18" fillId="0" borderId="9" xfId="0" applyFont="1" applyBorder="1" applyAlignment="1">
      <alignment horizontal="center"/>
    </xf>
    <xf numFmtId="0" fontId="18" fillId="0" borderId="10" xfId="0" applyFont="1" applyBorder="1" applyAlignment="1">
      <alignment horizontal="center"/>
    </xf>
    <xf numFmtId="0" fontId="3" fillId="0" borderId="31" xfId="0" applyFont="1" applyBorder="1" applyAlignment="1">
      <alignment horizontal="center"/>
    </xf>
    <xf numFmtId="0" fontId="3" fillId="0" borderId="14" xfId="0" applyFont="1" applyBorder="1" applyAlignment="1">
      <alignment horizontal="center"/>
    </xf>
    <xf numFmtId="0" fontId="51" fillId="0" borderId="16" xfId="0" applyFont="1" applyBorder="1" applyAlignment="1">
      <alignment horizontal="center"/>
    </xf>
    <xf numFmtId="0" fontId="51" fillId="0" borderId="17" xfId="0" applyFont="1" applyBorder="1" applyAlignment="1">
      <alignment horizontal="center"/>
    </xf>
    <xf numFmtId="0" fontId="51" fillId="0" borderId="29" xfId="0" applyFont="1" applyBorder="1" applyAlignment="1">
      <alignment horizontal="center"/>
    </xf>
    <xf numFmtId="0" fontId="18" fillId="0" borderId="30" xfId="0" applyFont="1" applyBorder="1" applyAlignment="1">
      <alignment horizontal="center"/>
    </xf>
    <xf numFmtId="0" fontId="18" fillId="0" borderId="15" xfId="0" applyFont="1" applyBorder="1" applyAlignment="1">
      <alignment horizontal="center"/>
    </xf>
    <xf numFmtId="0" fontId="3" fillId="0" borderId="16" xfId="0" applyFont="1" applyBorder="1" applyAlignment="1">
      <alignment horizontal="center"/>
    </xf>
    <xf numFmtId="0" fontId="3" fillId="0" borderId="17" xfId="0" applyFont="1" applyBorder="1" applyAlignment="1">
      <alignment horizontal="center"/>
    </xf>
    <xf numFmtId="0" fontId="3" fillId="0" borderId="15" xfId="0" applyFont="1" applyBorder="1" applyAlignment="1">
      <alignment horizontal="center"/>
    </xf>
    <xf numFmtId="0" fontId="20" fillId="0" borderId="28" xfId="0" applyFont="1" applyBorder="1" applyAlignment="1">
      <alignment horizontal="center"/>
    </xf>
    <xf numFmtId="0" fontId="20" fillId="0" borderId="9" xfId="0" applyFont="1" applyBorder="1" applyAlignment="1">
      <alignment horizontal="center"/>
    </xf>
    <xf numFmtId="0" fontId="32" fillId="0" borderId="9" xfId="0" applyFont="1" applyBorder="1" applyAlignment="1">
      <alignment horizontal="center"/>
    </xf>
    <xf numFmtId="0" fontId="32" fillId="0" borderId="10" xfId="0" applyFont="1" applyBorder="1" applyAlignment="1">
      <alignment horizontal="center"/>
    </xf>
    <xf numFmtId="3" fontId="29" fillId="0" borderId="11" xfId="0" applyNumberFormat="1" applyFont="1" applyBorder="1" applyAlignment="1">
      <alignment horizontal="center"/>
    </xf>
    <xf numFmtId="3" fontId="29" fillId="0" borderId="12" xfId="0" applyNumberFormat="1" applyFont="1" applyBorder="1" applyAlignment="1">
      <alignment horizontal="center"/>
    </xf>
    <xf numFmtId="0" fontId="61" fillId="0" borderId="11" xfId="0" applyFont="1" applyBorder="1" applyAlignment="1">
      <alignment horizontal="left"/>
    </xf>
    <xf numFmtId="0" fontId="30" fillId="0" borderId="9" xfId="0" applyFont="1" applyBorder="1" applyAlignment="1">
      <alignment horizontal="center"/>
    </xf>
    <xf numFmtId="0" fontId="30" fillId="0" borderId="10" xfId="0" applyFont="1" applyBorder="1" applyAlignment="1">
      <alignment horizontal="center"/>
    </xf>
    <xf numFmtId="0" fontId="18" fillId="0" borderId="38" xfId="0" applyFont="1" applyBorder="1" applyAlignment="1">
      <alignment horizontal="center"/>
    </xf>
    <xf numFmtId="0" fontId="18" fillId="0" borderId="39" xfId="0" applyFont="1" applyBorder="1" applyAlignment="1">
      <alignment horizontal="center"/>
    </xf>
    <xf numFmtId="0" fontId="18" fillId="0" borderId="16"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31" fillId="0" borderId="58" xfId="0" applyFont="1" applyFill="1" applyBorder="1" applyAlignment="1">
      <alignment horizontal="center" vertical="top" wrapText="1"/>
    </xf>
    <xf numFmtId="0" fontId="31" fillId="0" borderId="49" xfId="0" applyFont="1" applyFill="1" applyBorder="1" applyAlignment="1">
      <alignment horizontal="center" vertical="top" wrapText="1"/>
    </xf>
    <xf numFmtId="0" fontId="31" fillId="0" borderId="50" xfId="0" applyFont="1" applyFill="1" applyBorder="1" applyAlignment="1">
      <alignment horizontal="center" vertical="top" wrapText="1"/>
    </xf>
    <xf numFmtId="0" fontId="31" fillId="0" borderId="21" xfId="0" applyFont="1" applyFill="1" applyBorder="1" applyAlignment="1">
      <alignment horizontal="center" vertical="top" wrapText="1"/>
    </xf>
    <xf numFmtId="0" fontId="31" fillId="0" borderId="22" xfId="0" applyFont="1" applyFill="1" applyBorder="1" applyAlignment="1">
      <alignment horizontal="center" vertical="top" wrapText="1"/>
    </xf>
    <xf numFmtId="0" fontId="31" fillId="0" borderId="52" xfId="0" applyFont="1" applyFill="1" applyBorder="1" applyAlignment="1">
      <alignment horizontal="center" vertical="top" wrapText="1"/>
    </xf>
    <xf numFmtId="0" fontId="3" fillId="0" borderId="9" xfId="0" applyFont="1" applyBorder="1" applyAlignment="1">
      <alignment horizontal="center" vertical="top"/>
    </xf>
    <xf numFmtId="0" fontId="3" fillId="0" borderId="10" xfId="0" applyFont="1" applyBorder="1" applyAlignment="1">
      <alignment horizontal="center" vertical="top"/>
    </xf>
    <xf numFmtId="49" fontId="27" fillId="0" borderId="19" xfId="0" applyNumberFormat="1" applyFont="1" applyBorder="1" applyAlignment="1">
      <alignment horizontal="left" vertical="center" wrapText="1"/>
    </xf>
    <xf numFmtId="49" fontId="27" fillId="0" borderId="0" xfId="0" applyNumberFormat="1" applyFont="1" applyBorder="1" applyAlignment="1">
      <alignment horizontal="left" vertical="center" wrapText="1"/>
    </xf>
    <xf numFmtId="49" fontId="27" fillId="0" borderId="20" xfId="0" applyNumberFormat="1" applyFont="1" applyBorder="1" applyAlignment="1">
      <alignment horizontal="left" vertical="center" wrapText="1"/>
    </xf>
    <xf numFmtId="0" fontId="2" fillId="0" borderId="11" xfId="31" applyBorder="1" applyAlignment="1">
      <alignment horizontal="center"/>
    </xf>
    <xf numFmtId="0" fontId="62" fillId="0" borderId="11" xfId="31" applyFont="1" applyBorder="1" applyAlignment="1">
      <alignment horizontal="center"/>
    </xf>
    <xf numFmtId="49" fontId="36" fillId="0" borderId="24" xfId="0" applyNumberFormat="1" applyFont="1" applyBorder="1" applyAlignment="1">
      <alignment horizontal="left" vertical="center" wrapText="1"/>
    </xf>
    <xf numFmtId="49" fontId="36" fillId="0" borderId="25" xfId="0" applyNumberFormat="1" applyFont="1" applyBorder="1" applyAlignment="1">
      <alignment horizontal="left" vertical="center" wrapText="1"/>
    </xf>
    <xf numFmtId="49" fontId="36" fillId="0" borderId="26" xfId="0" applyNumberFormat="1" applyFont="1" applyBorder="1" applyAlignment="1">
      <alignment horizontal="left" vertical="center" wrapText="1"/>
    </xf>
    <xf numFmtId="3" fontId="30" fillId="0" borderId="9" xfId="0" applyNumberFormat="1" applyFont="1" applyBorder="1" applyAlignment="1">
      <alignment horizontal="center"/>
    </xf>
    <xf numFmtId="0" fontId="20" fillId="0" borderId="27" xfId="0" applyFont="1" applyBorder="1" applyAlignment="1">
      <alignment horizontal="left"/>
    </xf>
    <xf numFmtId="0" fontId="20" fillId="0" borderId="11" xfId="0" applyFont="1" applyBorder="1" applyAlignment="1">
      <alignment horizontal="left"/>
    </xf>
    <xf numFmtId="0" fontId="3" fillId="0" borderId="28" xfId="0" applyFont="1" applyFill="1" applyBorder="1" applyAlignment="1">
      <alignment horizontal="center" vertical="center" wrapText="1"/>
    </xf>
    <xf numFmtId="0" fontId="3" fillId="0" borderId="9" xfId="0" applyFont="1" applyFill="1" applyBorder="1" applyAlignment="1">
      <alignment horizontal="center" vertical="center" wrapText="1"/>
    </xf>
    <xf numFmtId="49" fontId="36" fillId="0" borderId="19" xfId="0" applyNumberFormat="1" applyFont="1" applyBorder="1" applyAlignment="1">
      <alignment horizontal="left" vertical="center" wrapText="1"/>
    </xf>
    <xf numFmtId="49" fontId="36" fillId="0" borderId="0" xfId="0" applyNumberFormat="1" applyFont="1" applyBorder="1" applyAlignment="1">
      <alignment horizontal="left" vertical="center" wrapText="1"/>
    </xf>
    <xf numFmtId="49" fontId="36" fillId="0" borderId="20" xfId="0" applyNumberFormat="1" applyFont="1" applyBorder="1" applyAlignment="1">
      <alignment horizontal="left" vertical="center" wrapText="1"/>
    </xf>
    <xf numFmtId="0" fontId="59" fillId="0" borderId="11" xfId="0" applyFont="1" applyBorder="1" applyAlignment="1">
      <alignment horizontal="center"/>
    </xf>
    <xf numFmtId="0" fontId="59" fillId="0" borderId="12" xfId="0" applyFont="1" applyBorder="1" applyAlignment="1">
      <alignment horizontal="center"/>
    </xf>
    <xf numFmtId="0" fontId="18" fillId="0" borderId="9"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0" fillId="0" borderId="0" xfId="0" applyFont="1" applyFill="1" applyBorder="1" applyAlignment="1">
      <alignment horizontal="center"/>
    </xf>
    <xf numFmtId="49" fontId="27" fillId="0" borderId="21" xfId="0" applyNumberFormat="1" applyFont="1" applyBorder="1" applyAlignment="1">
      <alignment horizontal="left" vertical="center" wrapText="1"/>
    </xf>
    <xf numFmtId="49" fontId="27" fillId="0" borderId="22" xfId="0" applyNumberFormat="1" applyFont="1" applyBorder="1" applyAlignment="1">
      <alignment horizontal="left" vertical="center" wrapText="1"/>
    </xf>
    <xf numFmtId="49" fontId="27" fillId="0" borderId="23" xfId="0" applyNumberFormat="1" applyFont="1" applyBorder="1" applyAlignment="1">
      <alignment horizontal="left" vertical="center" wrapText="1"/>
    </xf>
    <xf numFmtId="0" fontId="3" fillId="0" borderId="54" xfId="0" applyFont="1" applyFill="1" applyBorder="1" applyAlignment="1">
      <alignment horizontal="center" vertical="center" textRotation="90" wrapText="1"/>
    </xf>
    <xf numFmtId="0" fontId="3" fillId="0" borderId="55" xfId="0" applyFont="1" applyFill="1" applyBorder="1" applyAlignment="1">
      <alignment horizontal="center" vertical="center" textRotation="90" wrapText="1"/>
    </xf>
    <xf numFmtId="0" fontId="3" fillId="0" borderId="56" xfId="0" applyFont="1" applyFill="1" applyBorder="1" applyAlignment="1">
      <alignment horizontal="center" vertical="center" textRotation="90" wrapText="1"/>
    </xf>
    <xf numFmtId="0" fontId="57" fillId="0" borderId="46" xfId="0" applyFont="1" applyFill="1" applyBorder="1" applyAlignment="1">
      <alignment horizontal="center" vertical="center" textRotation="90" wrapText="1"/>
    </xf>
    <xf numFmtId="0" fontId="57" fillId="0" borderId="47" xfId="0" applyFont="1" applyFill="1" applyBorder="1" applyAlignment="1">
      <alignment horizontal="center" vertical="center" textRotation="90" wrapText="1"/>
    </xf>
    <xf numFmtId="0" fontId="57" fillId="0" borderId="40" xfId="0" applyFont="1" applyFill="1" applyBorder="1" applyAlignment="1">
      <alignment horizontal="center" vertical="center" textRotation="90" wrapText="1"/>
    </xf>
    <xf numFmtId="0" fontId="3" fillId="0" borderId="16" xfId="0" applyFont="1" applyFill="1" applyBorder="1" applyAlignment="1">
      <alignment horizontal="left"/>
    </xf>
    <xf numFmtId="0" fontId="3" fillId="0" borderId="17" xfId="0" applyFont="1" applyFill="1" applyBorder="1" applyAlignment="1">
      <alignment horizontal="left"/>
    </xf>
    <xf numFmtId="0" fontId="3" fillId="0" borderId="15" xfId="0" applyFont="1" applyFill="1" applyBorder="1" applyAlignment="1">
      <alignment horizontal="left"/>
    </xf>
    <xf numFmtId="0" fontId="3" fillId="0" borderId="9" xfId="0" applyFont="1" applyFill="1" applyBorder="1" applyAlignment="1">
      <alignment horizontal="left" vertical="center"/>
    </xf>
    <xf numFmtId="0" fontId="3" fillId="0" borderId="47" xfId="0" applyFont="1" applyFill="1" applyBorder="1" applyAlignment="1">
      <alignment horizontal="center" vertical="center" textRotation="90" wrapText="1"/>
    </xf>
    <xf numFmtId="0" fontId="3" fillId="0" borderId="31" xfId="0" applyFont="1" applyFill="1" applyBorder="1" applyAlignment="1">
      <alignment horizontal="center" vertical="center" textRotation="90" wrapText="1"/>
    </xf>
    <xf numFmtId="0" fontId="3" fillId="0" borderId="28" xfId="0" applyFont="1" applyFill="1" applyBorder="1" applyAlignment="1">
      <alignment horizontal="center" vertical="center" textRotation="90" wrapText="1"/>
    </xf>
    <xf numFmtId="0" fontId="3" fillId="0" borderId="27" xfId="0" applyFont="1" applyFill="1" applyBorder="1" applyAlignment="1">
      <alignment horizontal="center" vertical="center" textRotation="90" wrapText="1"/>
    </xf>
    <xf numFmtId="0" fontId="57" fillId="0" borderId="14" xfId="0" applyFont="1" applyFill="1" applyBorder="1" applyAlignment="1">
      <alignment horizontal="center" vertical="center" textRotation="90" wrapText="1"/>
    </xf>
    <xf numFmtId="0" fontId="57" fillId="0" borderId="9" xfId="0" applyFont="1" applyFill="1" applyBorder="1" applyAlignment="1">
      <alignment horizontal="center" vertical="center" textRotation="90" wrapText="1"/>
    </xf>
    <xf numFmtId="0" fontId="57" fillId="0" borderId="11" xfId="0" applyFont="1" applyFill="1" applyBorder="1" applyAlignment="1">
      <alignment horizontal="center" vertical="center" textRotation="90"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5" xfId="0" applyFont="1" applyFill="1" applyBorder="1" applyAlignment="1">
      <alignment horizontal="left" vertical="center" wrapText="1"/>
    </xf>
    <xf numFmtId="164" fontId="45" fillId="0" borderId="53" xfId="0" applyNumberFormat="1" applyFont="1" applyFill="1" applyBorder="1" applyAlignment="1">
      <alignment horizontal="center" vertical="top" wrapText="1"/>
    </xf>
    <xf numFmtId="0" fontId="57" fillId="0" borderId="16" xfId="0" applyFont="1" applyFill="1" applyBorder="1" applyAlignment="1">
      <alignment horizontal="center" vertical="center" textRotation="90" wrapText="1"/>
    </xf>
    <xf numFmtId="0" fontId="57" fillId="0" borderId="37" xfId="0" applyFont="1" applyFill="1" applyBorder="1" applyAlignment="1">
      <alignment horizontal="center" vertical="center" textRotation="90" wrapText="1"/>
    </xf>
    <xf numFmtId="0" fontId="3" fillId="0" borderId="14" xfId="0" applyFont="1" applyFill="1" applyBorder="1" applyAlignment="1">
      <alignment horizontal="left"/>
    </xf>
    <xf numFmtId="0" fontId="3" fillId="0" borderId="9" xfId="0" applyFont="1" applyFill="1" applyBorder="1" applyAlignment="1">
      <alignment horizontal="left"/>
    </xf>
    <xf numFmtId="0" fontId="0" fillId="0" borderId="0" xfId="0" applyFill="1" applyAlignment="1">
      <alignment horizontal="center"/>
    </xf>
    <xf numFmtId="0" fontId="3" fillId="0" borderId="13"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9" xfId="0" applyFont="1" applyFill="1" applyBorder="1" applyAlignment="1">
      <alignment horizontal="center"/>
    </xf>
    <xf numFmtId="0" fontId="0" fillId="0" borderId="0" xfId="0" applyFill="1" applyBorder="1" applyAlignment="1">
      <alignment horizontal="center"/>
    </xf>
    <xf numFmtId="0" fontId="3" fillId="0" borderId="41"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8" xfId="0" applyFont="1" applyFill="1" applyBorder="1" applyAlignment="1">
      <alignment horizontal="left"/>
    </xf>
    <xf numFmtId="0" fontId="3" fillId="0" borderId="14" xfId="0" applyFont="1" applyFill="1" applyBorder="1" applyAlignment="1">
      <alignment horizontal="center" wrapText="1"/>
    </xf>
    <xf numFmtId="0" fontId="3" fillId="0" borderId="9" xfId="0" applyFont="1" applyFill="1" applyBorder="1" applyAlignment="1">
      <alignment horizontal="center" wrapText="1"/>
    </xf>
    <xf numFmtId="0" fontId="53" fillId="0" borderId="16" xfId="0" applyNumberFormat="1" applyFont="1" applyFill="1" applyBorder="1" applyAlignment="1">
      <alignment horizontal="left" vertical="center" wrapText="1"/>
    </xf>
    <xf numFmtId="0" fontId="53" fillId="0" borderId="17" xfId="0" applyNumberFormat="1" applyFont="1" applyFill="1" applyBorder="1" applyAlignment="1">
      <alignment horizontal="left" vertical="center" wrapText="1"/>
    </xf>
    <xf numFmtId="0" fontId="53" fillId="0" borderId="15" xfId="0" applyNumberFormat="1" applyFont="1" applyFill="1" applyBorder="1" applyAlignment="1">
      <alignment horizontal="left" vertical="center" wrapText="1"/>
    </xf>
    <xf numFmtId="0" fontId="3" fillId="0" borderId="47" xfId="0" applyFont="1" applyFill="1" applyBorder="1" applyAlignment="1">
      <alignment horizontal="center" vertical="center" textRotation="90"/>
    </xf>
    <xf numFmtId="0" fontId="18" fillId="0" borderId="37" xfId="0" applyFont="1" applyFill="1" applyBorder="1" applyAlignment="1">
      <alignment horizontal="right" wrapText="1"/>
    </xf>
    <xf numFmtId="0" fontId="18" fillId="0" borderId="38" xfId="0" applyFont="1" applyFill="1" applyBorder="1" applyAlignment="1">
      <alignment horizontal="right" wrapText="1"/>
    </xf>
    <xf numFmtId="0" fontId="18" fillId="0" borderId="39" xfId="0" applyFont="1" applyFill="1" applyBorder="1" applyAlignment="1">
      <alignment horizontal="right" wrapText="1"/>
    </xf>
    <xf numFmtId="0" fontId="3" fillId="0" borderId="48"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31" xfId="0" applyFont="1" applyFill="1" applyBorder="1" applyAlignment="1">
      <alignment horizontal="center" vertical="center" textRotation="90"/>
    </xf>
    <xf numFmtId="0" fontId="3" fillId="0" borderId="28" xfId="0" applyFont="1" applyFill="1" applyBorder="1" applyAlignment="1">
      <alignment horizontal="center" vertical="center" textRotation="90"/>
    </xf>
    <xf numFmtId="0" fontId="3" fillId="0" borderId="27" xfId="0" applyFont="1" applyFill="1" applyBorder="1" applyAlignment="1">
      <alignment horizontal="center" vertical="center" textRotation="90"/>
    </xf>
    <xf numFmtId="0" fontId="19" fillId="0" borderId="47" xfId="0" applyFont="1" applyFill="1" applyBorder="1" applyAlignment="1">
      <alignment horizontal="center" vertical="center" textRotation="90"/>
    </xf>
    <xf numFmtId="0" fontId="19" fillId="0" borderId="14" xfId="0" applyFont="1" applyFill="1" applyBorder="1" applyAlignment="1">
      <alignment horizontal="center" vertical="center"/>
    </xf>
    <xf numFmtId="0" fontId="19" fillId="0" borderId="9" xfId="0" applyFont="1" applyFill="1" applyBorder="1" applyAlignment="1">
      <alignment horizontal="center" vertical="center"/>
    </xf>
    <xf numFmtId="49" fontId="3" fillId="0" borderId="14" xfId="0" applyNumberFormat="1" applyFont="1" applyFill="1" applyBorder="1" applyAlignment="1">
      <alignment horizontal="center" wrapText="1"/>
    </xf>
    <xf numFmtId="49" fontId="3" fillId="0" borderId="9" xfId="0" applyNumberFormat="1" applyFont="1" applyFill="1" applyBorder="1" applyAlignment="1">
      <alignment horizontal="center" wrapText="1"/>
    </xf>
    <xf numFmtId="3" fontId="3" fillId="0" borderId="18" xfId="0" applyNumberFormat="1" applyFont="1" applyFill="1" applyBorder="1" applyAlignment="1">
      <alignment horizontal="right" vertical="center"/>
    </xf>
    <xf numFmtId="3" fontId="3" fillId="0" borderId="40" xfId="0" applyNumberFormat="1" applyFont="1" applyFill="1" applyBorder="1" applyAlignment="1">
      <alignment horizontal="right" vertical="center"/>
    </xf>
    <xf numFmtId="49" fontId="3" fillId="0" borderId="16" xfId="0" applyNumberFormat="1" applyFont="1" applyFill="1" applyBorder="1" applyAlignment="1">
      <alignment horizontal="left" vertical="center" wrapText="1"/>
    </xf>
    <xf numFmtId="49" fontId="3" fillId="0" borderId="17" xfId="0" applyNumberFormat="1" applyFont="1" applyFill="1" applyBorder="1" applyAlignment="1">
      <alignment horizontal="left" vertical="center" wrapText="1"/>
    </xf>
    <xf numFmtId="49" fontId="3" fillId="0" borderId="15" xfId="0" applyNumberFormat="1" applyFont="1" applyFill="1" applyBorder="1" applyAlignment="1">
      <alignment horizontal="left" vertical="center" wrapText="1"/>
    </xf>
    <xf numFmtId="0" fontId="19" fillId="0" borderId="31" xfId="0" applyFont="1" applyFill="1" applyBorder="1" applyAlignment="1">
      <alignment horizontal="center" vertical="center" textRotation="90"/>
    </xf>
    <xf numFmtId="0" fontId="19" fillId="0" borderId="28" xfId="0" applyFont="1" applyFill="1" applyBorder="1" applyAlignment="1">
      <alignment horizontal="center" vertical="center" textRotation="90"/>
    </xf>
    <xf numFmtId="0" fontId="19" fillId="0" borderId="27" xfId="0" applyFont="1" applyFill="1" applyBorder="1" applyAlignment="1">
      <alignment horizontal="center" vertical="center" textRotation="90"/>
    </xf>
    <xf numFmtId="49" fontId="46" fillId="0" borderId="9" xfId="0" applyNumberFormat="1" applyFont="1" applyFill="1" applyBorder="1" applyAlignment="1">
      <alignment horizontal="center" vertical="center" wrapText="1"/>
    </xf>
    <xf numFmtId="0" fontId="3" fillId="0" borderId="16" xfId="0" applyFont="1" applyFill="1" applyBorder="1" applyAlignment="1">
      <alignment horizontal="center"/>
    </xf>
    <xf numFmtId="0" fontId="3" fillId="0" borderId="17" xfId="0" applyFont="1" applyFill="1" applyBorder="1" applyAlignment="1">
      <alignment horizontal="center"/>
    </xf>
    <xf numFmtId="0" fontId="3" fillId="0" borderId="15" xfId="0" applyFont="1" applyFill="1" applyBorder="1" applyAlignment="1">
      <alignment horizontal="center"/>
    </xf>
    <xf numFmtId="0" fontId="3" fillId="0" borderId="37" xfId="0" applyFont="1" applyFill="1" applyBorder="1" applyAlignment="1">
      <alignment horizontal="left" vertical="center"/>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3" fontId="3" fillId="0" borderId="11" xfId="0" applyNumberFormat="1" applyFont="1" applyFill="1" applyBorder="1" applyAlignment="1">
      <alignment horizontal="left" vertical="center"/>
    </xf>
    <xf numFmtId="0" fontId="3" fillId="0" borderId="43" xfId="0" applyFont="1" applyFill="1" applyBorder="1" applyAlignment="1">
      <alignment horizontal="left"/>
    </xf>
    <xf numFmtId="0" fontId="3" fillId="0" borderId="44" xfId="0" applyFont="1" applyFill="1" applyBorder="1" applyAlignment="1">
      <alignment horizontal="left"/>
    </xf>
    <xf numFmtId="0" fontId="3" fillId="0" borderId="45" xfId="0" applyFont="1" applyFill="1" applyBorder="1" applyAlignment="1">
      <alignment horizontal="left"/>
    </xf>
    <xf numFmtId="0" fontId="3" fillId="0" borderId="14" xfId="0" applyFont="1" applyFill="1" applyBorder="1" applyAlignment="1">
      <alignment horizontal="left" vertical="center"/>
    </xf>
    <xf numFmtId="0" fontId="3" fillId="0" borderId="11" xfId="0" applyFont="1" applyFill="1" applyBorder="1" applyAlignment="1">
      <alignment horizontal="left"/>
    </xf>
    <xf numFmtId="3" fontId="30" fillId="0" borderId="9" xfId="0" applyNumberFormat="1" applyFont="1" applyBorder="1" applyAlignment="1">
      <alignment horizontal="right"/>
    </xf>
    <xf numFmtId="0" fontId="30" fillId="0" borderId="9" xfId="0" applyFont="1" applyBorder="1" applyAlignment="1">
      <alignment horizontal="left"/>
    </xf>
    <xf numFmtId="3" fontId="28" fillId="0" borderId="9" xfId="0" applyNumberFormat="1" applyFont="1" applyFill="1" applyBorder="1" applyAlignment="1">
      <alignment horizontal="center"/>
    </xf>
    <xf numFmtId="0" fontId="28" fillId="0" borderId="9" xfId="0" applyFont="1" applyFill="1" applyBorder="1" applyAlignment="1">
      <alignment horizontal="center"/>
    </xf>
    <xf numFmtId="0" fontId="30" fillId="0" borderId="54" xfId="0" applyFont="1" applyBorder="1" applyAlignment="1">
      <alignment horizontal="center" vertical="center" textRotation="90" wrapText="1"/>
    </xf>
    <xf numFmtId="0" fontId="30" fillId="0" borderId="55" xfId="0" applyFont="1" applyBorder="1" applyAlignment="1">
      <alignment horizontal="center" vertical="center" textRotation="90" wrapText="1"/>
    </xf>
    <xf numFmtId="0" fontId="30" fillId="0" borderId="56" xfId="0" applyFont="1" applyBorder="1" applyAlignment="1">
      <alignment horizontal="center" vertical="center" textRotation="90" wrapText="1"/>
    </xf>
    <xf numFmtId="0" fontId="3" fillId="0" borderId="11" xfId="0" applyFont="1" applyFill="1" applyBorder="1" applyAlignment="1">
      <alignment horizontal="right"/>
    </xf>
    <xf numFmtId="3" fontId="28" fillId="0" borderId="11" xfId="0" applyNumberFormat="1" applyFont="1" applyFill="1" applyBorder="1" applyAlignment="1">
      <alignment horizontal="center"/>
    </xf>
    <xf numFmtId="0" fontId="30" fillId="0" borderId="14" xfId="0" applyFont="1" applyBorder="1" applyAlignment="1">
      <alignment horizontal="center" vertical="center" wrapText="1"/>
    </xf>
    <xf numFmtId="0" fontId="30" fillId="0" borderId="9" xfId="0" applyFont="1" applyBorder="1" applyAlignment="1">
      <alignment horizontal="center" vertical="center" wrapText="1"/>
    </xf>
    <xf numFmtId="49" fontId="30" fillId="0" borderId="14" xfId="0" applyNumberFormat="1" applyFont="1" applyBorder="1" applyAlignment="1">
      <alignment horizontal="center" vertical="center" wrapText="1"/>
    </xf>
    <xf numFmtId="49" fontId="30" fillId="0" borderId="9" xfId="0" applyNumberFormat="1" applyFont="1" applyBorder="1" applyAlignment="1">
      <alignment horizontal="center" vertical="center" wrapText="1"/>
    </xf>
    <xf numFmtId="0" fontId="33" fillId="0" borderId="14" xfId="0" applyFont="1" applyBorder="1" applyAlignment="1">
      <alignment horizontal="center"/>
    </xf>
    <xf numFmtId="0" fontId="30" fillId="0" borderId="14" xfId="0" applyFont="1" applyBorder="1" applyAlignment="1">
      <alignment horizontal="center"/>
    </xf>
    <xf numFmtId="0" fontId="28" fillId="0" borderId="31" xfId="0" applyFont="1" applyFill="1" applyBorder="1" applyAlignment="1">
      <alignment horizontal="center" vertical="center" textRotation="90" wrapText="1"/>
    </xf>
    <xf numFmtId="0" fontId="28" fillId="0" borderId="28" xfId="0" applyFont="1" applyFill="1" applyBorder="1" applyAlignment="1">
      <alignment horizontal="center" vertical="center" textRotation="90" wrapText="1"/>
    </xf>
    <xf numFmtId="0" fontId="28" fillId="0" borderId="27" xfId="0" applyFont="1" applyFill="1" applyBorder="1" applyAlignment="1">
      <alignment horizontal="center" vertical="center" textRotation="90" wrapText="1"/>
    </xf>
    <xf numFmtId="0" fontId="25" fillId="0" borderId="14" xfId="0" applyFont="1" applyFill="1" applyBorder="1" applyAlignment="1">
      <alignment horizontal="center" vertical="center" textRotation="90" wrapText="1"/>
    </xf>
    <xf numFmtId="0" fontId="25" fillId="0" borderId="9" xfId="0" applyFont="1" applyFill="1" applyBorder="1" applyAlignment="1">
      <alignment horizontal="center" vertical="center" textRotation="90" wrapText="1"/>
    </xf>
    <xf numFmtId="0" fontId="25" fillId="0" borderId="11" xfId="0" applyFont="1" applyFill="1" applyBorder="1" applyAlignment="1">
      <alignment horizontal="center" vertical="center" textRotation="90" wrapText="1"/>
    </xf>
    <xf numFmtId="0" fontId="28" fillId="0" borderId="9" xfId="0" applyFont="1" applyFill="1" applyBorder="1" applyAlignment="1">
      <alignment horizontal="center" vertical="center"/>
    </xf>
    <xf numFmtId="0" fontId="28" fillId="0" borderId="9" xfId="0" applyFont="1" applyFill="1" applyBorder="1" applyAlignment="1">
      <alignment horizontal="center" vertical="center" wrapText="1"/>
    </xf>
    <xf numFmtId="0" fontId="3" fillId="0" borderId="0" xfId="0" applyFont="1" applyFill="1" applyBorder="1" applyAlignment="1">
      <alignment horizontal="center"/>
    </xf>
    <xf numFmtId="0" fontId="28" fillId="0" borderId="10" xfId="0" applyFont="1" applyFill="1" applyBorder="1" applyAlignment="1">
      <alignment horizontal="center" vertical="center"/>
    </xf>
    <xf numFmtId="0" fontId="28" fillId="24" borderId="11" xfId="0" applyFont="1" applyFill="1" applyBorder="1" applyAlignment="1">
      <alignment horizontal="center"/>
    </xf>
    <xf numFmtId="0" fontId="28" fillId="0" borderId="9" xfId="0" applyFont="1" applyFill="1" applyBorder="1" applyAlignment="1">
      <alignment horizontal="left" vertical="center"/>
    </xf>
    <xf numFmtId="0" fontId="28" fillId="0" borderId="13" xfId="0" applyFont="1" applyFill="1" applyBorder="1" applyAlignment="1">
      <alignment horizontal="center" vertical="center"/>
    </xf>
    <xf numFmtId="0" fontId="21" fillId="0" borderId="9"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28" fillId="0" borderId="11" xfId="0" applyFont="1" applyFill="1" applyBorder="1" applyAlignment="1">
      <alignment horizontal="right"/>
    </xf>
    <xf numFmtId="0" fontId="21" fillId="0" borderId="14"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8" fillId="0" borderId="14" xfId="0" applyFont="1" applyFill="1" applyBorder="1" applyAlignment="1">
      <alignment horizontal="center" vertical="center" textRotation="90" wrapText="1"/>
    </xf>
    <xf numFmtId="0" fontId="28" fillId="0" borderId="9" xfId="0" applyFont="1" applyFill="1" applyBorder="1" applyAlignment="1">
      <alignment horizontal="center" vertical="center" textRotation="90" wrapText="1"/>
    </xf>
    <xf numFmtId="0" fontId="28" fillId="0" borderId="11" xfId="0" applyFont="1" applyFill="1" applyBorder="1" applyAlignment="1">
      <alignment horizontal="center" vertical="center" textRotation="90" wrapText="1"/>
    </xf>
    <xf numFmtId="0" fontId="3" fillId="0" borderId="14" xfId="0" applyFont="1" applyFill="1" applyBorder="1" applyAlignment="1">
      <alignment horizontal="center"/>
    </xf>
    <xf numFmtId="0" fontId="29" fillId="24" borderId="9" xfId="0" applyFont="1" applyFill="1" applyBorder="1" applyAlignment="1">
      <alignment horizontal="center"/>
    </xf>
    <xf numFmtId="0" fontId="29" fillId="24" borderId="10" xfId="0" applyFont="1" applyFill="1" applyBorder="1" applyAlignment="1">
      <alignment horizontal="center"/>
    </xf>
    <xf numFmtId="0" fontId="28" fillId="0" borderId="9" xfId="0" applyFont="1" applyBorder="1" applyAlignment="1">
      <alignment horizontal="center"/>
    </xf>
    <xf numFmtId="0" fontId="30" fillId="0" borderId="11" xfId="0" applyFont="1" applyBorder="1" applyAlignment="1">
      <alignment horizontal="center"/>
    </xf>
    <xf numFmtId="0" fontId="21" fillId="0" borderId="9" xfId="0" applyFont="1" applyBorder="1" applyAlignment="1">
      <alignment horizontal="center"/>
    </xf>
    <xf numFmtId="0" fontId="30" fillId="0" borderId="37" xfId="0" applyFont="1" applyBorder="1" applyAlignment="1">
      <alignment horizontal="center"/>
    </xf>
    <xf numFmtId="0" fontId="30" fillId="0" borderId="38" xfId="0" applyFont="1" applyBorder="1" applyAlignment="1">
      <alignment horizontal="center"/>
    </xf>
    <xf numFmtId="0" fontId="30" fillId="0" borderId="39" xfId="0" applyFont="1" applyBorder="1" applyAlignment="1">
      <alignment horizontal="center"/>
    </xf>
    <xf numFmtId="0" fontId="30" fillId="0" borderId="16" xfId="0" applyFont="1" applyBorder="1" applyAlignment="1">
      <alignment horizontal="right"/>
    </xf>
    <xf numFmtId="0" fontId="30" fillId="0" borderId="17" xfId="0" applyFont="1" applyBorder="1" applyAlignment="1">
      <alignment horizontal="right"/>
    </xf>
    <xf numFmtId="0" fontId="30" fillId="0" borderId="15" xfId="0" applyFont="1" applyBorder="1" applyAlignment="1">
      <alignment horizontal="right"/>
    </xf>
    <xf numFmtId="3" fontId="30" fillId="25" borderId="9" xfId="0" applyNumberFormat="1" applyFont="1" applyFill="1" applyBorder="1" applyAlignment="1">
      <alignment horizontal="center"/>
    </xf>
    <xf numFmtId="49" fontId="28" fillId="0" borderId="14" xfId="0" applyNumberFormat="1" applyFont="1" applyBorder="1" applyAlignment="1">
      <alignment horizontal="center" vertical="center" textRotation="90" wrapText="1"/>
    </xf>
    <xf numFmtId="49" fontId="21" fillId="0" borderId="9" xfId="0" applyNumberFormat="1" applyFont="1" applyBorder="1" applyAlignment="1">
      <alignment horizontal="center" vertical="center" textRotation="90" wrapText="1"/>
    </xf>
    <xf numFmtId="3" fontId="30" fillId="0" borderId="9" xfId="0" applyNumberFormat="1" applyFont="1" applyBorder="1" applyAlignment="1" applyProtection="1">
      <alignment horizontal="right"/>
    </xf>
    <xf numFmtId="0" fontId="26" fillId="0" borderId="2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26" fillId="0" borderId="2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18" fillId="0" borderId="28" xfId="0" applyFont="1" applyFill="1" applyBorder="1" applyAlignment="1">
      <alignment horizontal="center"/>
    </xf>
    <xf numFmtId="0" fontId="18" fillId="0" borderId="9" xfId="0" applyFont="1" applyFill="1" applyBorder="1" applyAlignment="1">
      <alignment horizontal="center"/>
    </xf>
    <xf numFmtId="0" fontId="18" fillId="0" borderId="27" xfId="0" applyFont="1" applyFill="1" applyBorder="1" applyAlignment="1">
      <alignment horizontal="center"/>
    </xf>
    <xf numFmtId="0" fontId="18" fillId="0" borderId="11" xfId="0" applyFont="1" applyFill="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4" fillId="0" borderId="11" xfId="0" applyFont="1" applyBorder="1" applyAlignment="1">
      <alignment horizontal="center"/>
    </xf>
    <xf numFmtId="0" fontId="24" fillId="0" borderId="12" xfId="0" applyFont="1" applyBorder="1" applyAlignment="1">
      <alignment horizontal="center"/>
    </xf>
    <xf numFmtId="0" fontId="25" fillId="0" borderId="31" xfId="0" applyFont="1" applyFill="1" applyBorder="1" applyAlignment="1">
      <alignment horizontal="center" vertical="center" textRotation="90" wrapText="1"/>
    </xf>
    <xf numFmtId="0" fontId="25" fillId="0" borderId="28" xfId="0" applyFont="1" applyFill="1" applyBorder="1" applyAlignment="1">
      <alignment horizontal="center" vertical="center" textRotation="90" wrapText="1"/>
    </xf>
    <xf numFmtId="0" fontId="25" fillId="0" borderId="27" xfId="0" applyFont="1" applyFill="1" applyBorder="1" applyAlignment="1">
      <alignment horizontal="center" vertical="center" textRotation="90" wrapText="1"/>
    </xf>
    <xf numFmtId="0" fontId="26" fillId="0" borderId="11" xfId="0" applyFont="1" applyFill="1" applyBorder="1" applyAlignment="1">
      <alignment horizontal="center" vertical="top" wrapText="1"/>
    </xf>
    <xf numFmtId="0" fontId="26" fillId="0" borderId="12" xfId="0" applyFont="1" applyFill="1" applyBorder="1" applyAlignment="1">
      <alignment horizontal="center" vertical="top" wrapText="1"/>
    </xf>
    <xf numFmtId="0" fontId="25" fillId="0" borderId="22" xfId="0" applyFont="1" applyFill="1" applyBorder="1" applyAlignment="1">
      <alignment horizontal="center" vertical="center" textRotation="90" wrapText="1"/>
    </xf>
    <xf numFmtId="0" fontId="21" fillId="0" borderId="24" xfId="0" applyFont="1" applyFill="1" applyBorder="1" applyAlignment="1">
      <alignment horizontal="left" vertical="top" wrapText="1"/>
    </xf>
    <xf numFmtId="0" fontId="26" fillId="0" borderId="25" xfId="0" applyFont="1" applyFill="1" applyBorder="1" applyAlignment="1">
      <alignment horizontal="left" vertical="top" wrapText="1"/>
    </xf>
    <xf numFmtId="0" fontId="26" fillId="0" borderId="26" xfId="0" applyFont="1" applyFill="1" applyBorder="1" applyAlignment="1">
      <alignment horizontal="left" vertical="top" wrapText="1"/>
    </xf>
    <xf numFmtId="0" fontId="26" fillId="0" borderId="19" xfId="0" applyFont="1" applyFill="1" applyBorder="1" applyAlignment="1">
      <alignment horizontal="left" vertical="top" wrapText="1"/>
    </xf>
    <xf numFmtId="0" fontId="26" fillId="0" borderId="0" xfId="0" applyFont="1" applyFill="1" applyBorder="1" applyAlignment="1">
      <alignment horizontal="left" vertical="top" wrapText="1"/>
    </xf>
    <xf numFmtId="0" fontId="26" fillId="0" borderId="20" xfId="0" applyFont="1" applyFill="1" applyBorder="1" applyAlignment="1">
      <alignment horizontal="left" vertical="top" wrapText="1"/>
    </xf>
    <xf numFmtId="0" fontId="26" fillId="0" borderId="21" xfId="0" applyFont="1" applyFill="1" applyBorder="1" applyAlignment="1">
      <alignment horizontal="left" vertical="top" wrapText="1"/>
    </xf>
    <xf numFmtId="0" fontId="26" fillId="0" borderId="22" xfId="0" applyFont="1" applyFill="1" applyBorder="1" applyAlignment="1">
      <alignment horizontal="left" vertical="top" wrapText="1"/>
    </xf>
    <xf numFmtId="0" fontId="26" fillId="0" borderId="23" xfId="0" applyFont="1" applyFill="1" applyBorder="1" applyAlignment="1">
      <alignment horizontal="left" vertical="top" wrapText="1"/>
    </xf>
    <xf numFmtId="0" fontId="26" fillId="0" borderId="24" xfId="0" applyFont="1" applyFill="1" applyBorder="1" applyAlignment="1">
      <alignment horizontal="left" vertical="top" wrapText="1"/>
    </xf>
    <xf numFmtId="0" fontId="26" fillId="0" borderId="0" xfId="0" applyFont="1" applyFill="1" applyBorder="1" applyAlignment="1">
      <alignment horizontal="center" vertical="top" wrapText="1"/>
    </xf>
    <xf numFmtId="0" fontId="26" fillId="0" borderId="31" xfId="0" applyFont="1" applyFill="1" applyBorder="1" applyAlignment="1">
      <alignment horizontal="center" vertical="top" wrapText="1"/>
    </xf>
    <xf numFmtId="0" fontId="26" fillId="0" borderId="14" xfId="0" applyFont="1" applyFill="1" applyBorder="1" applyAlignment="1">
      <alignment horizontal="center" vertical="top" wrapText="1"/>
    </xf>
    <xf numFmtId="0" fontId="26" fillId="0" borderId="43" xfId="0" applyFont="1" applyFill="1" applyBorder="1" applyAlignment="1">
      <alignment horizontal="center" vertical="top" wrapText="1"/>
    </xf>
    <xf numFmtId="0" fontId="26" fillId="0" borderId="44" xfId="0" applyFont="1" applyFill="1" applyBorder="1" applyAlignment="1">
      <alignment horizontal="center" vertical="top" wrapText="1"/>
    </xf>
    <xf numFmtId="0" fontId="26" fillId="0" borderId="57" xfId="0" applyFont="1" applyFill="1" applyBorder="1" applyAlignment="1">
      <alignment horizontal="center" vertical="top" wrapText="1"/>
    </xf>
    <xf numFmtId="49" fontId="56" fillId="0" borderId="9" xfId="0" applyNumberFormat="1" applyFont="1" applyFill="1" applyBorder="1" applyAlignment="1">
      <alignment horizontal="center" vertical="center"/>
    </xf>
    <xf numFmtId="49" fontId="55" fillId="0" borderId="9" xfId="0" applyNumberFormat="1" applyFont="1" applyFill="1" applyBorder="1" applyAlignment="1">
      <alignment horizontal="center" vertical="center" textRotation="90" wrapText="1"/>
    </xf>
    <xf numFmtId="0" fontId="55" fillId="0" borderId="9" xfId="0" applyFont="1" applyFill="1" applyBorder="1" applyAlignment="1">
      <alignment horizontal="center"/>
    </xf>
    <xf numFmtId="0" fontId="23" fillId="0" borderId="14"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5" fillId="0" borderId="9" xfId="0" applyFont="1" applyFill="1" applyBorder="1" applyAlignment="1">
      <alignment horizontal="center" wrapText="1"/>
    </xf>
    <xf numFmtId="0" fontId="25" fillId="0" borderId="9" xfId="0" applyFont="1" applyFill="1" applyBorder="1" applyAlignment="1">
      <alignment horizontal="center" vertical="center" wrapText="1"/>
    </xf>
    <xf numFmtId="49" fontId="27" fillId="0" borderId="9" xfId="0" applyNumberFormat="1" applyFont="1" applyFill="1" applyBorder="1" applyAlignment="1">
      <alignment horizontal="center" vertical="top" wrapText="1"/>
    </xf>
    <xf numFmtId="0" fontId="25" fillId="0" borderId="10" xfId="0" applyFont="1" applyFill="1" applyBorder="1" applyAlignment="1">
      <alignment horizontal="center" vertical="center" wrapText="1"/>
    </xf>
    <xf numFmtId="0" fontId="25" fillId="0" borderId="9" xfId="0" applyFont="1" applyFill="1" applyBorder="1" applyAlignment="1">
      <alignment horizontal="center" vertical="top" wrapText="1"/>
    </xf>
    <xf numFmtId="164" fontId="45" fillId="26" borderId="53" xfId="0" applyNumberFormat="1" applyFont="1" applyFill="1" applyBorder="1" applyAlignment="1">
      <alignment horizontal="center"/>
    </xf>
    <xf numFmtId="164" fontId="26" fillId="26" borderId="53" xfId="0" applyNumberFormat="1" applyFont="1" applyFill="1" applyBorder="1" applyAlignment="1">
      <alignment horizontal="center"/>
    </xf>
    <xf numFmtId="0" fontId="25" fillId="0" borderId="11" xfId="0" applyFont="1" applyFill="1" applyBorder="1" applyAlignment="1">
      <alignment horizontal="right"/>
    </xf>
    <xf numFmtId="1" fontId="26" fillId="0" borderId="27" xfId="0" applyNumberFormat="1" applyFont="1" applyFill="1" applyBorder="1" applyAlignment="1" applyProtection="1">
      <alignment horizontal="center" vertical="top" wrapText="1"/>
      <protection locked="0"/>
    </xf>
    <xf numFmtId="1" fontId="26" fillId="0" borderId="11" xfId="0" applyNumberFormat="1" applyFont="1" applyFill="1" applyBorder="1" applyAlignment="1" applyProtection="1">
      <alignment horizontal="center" vertical="top" wrapText="1"/>
      <protection locked="0"/>
    </xf>
    <xf numFmtId="3" fontId="42" fillId="0" borderId="9" xfId="0" applyNumberFormat="1" applyFont="1" applyFill="1" applyBorder="1" applyAlignment="1" applyProtection="1">
      <alignment horizontal="right"/>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xfId="31" builtinId="8"/>
    <cellStyle name="Incorrecto" xfId="32" builtinId="27" customBuiltin="1"/>
    <cellStyle name="Neutral" xfId="33" builtinId="28" customBuiltin="1"/>
    <cellStyle name="Normal" xfId="0" builtinId="0"/>
    <cellStyle name="Notas" xfId="34" builtinId="10" customBuiltin="1"/>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6</xdr:row>
      <xdr:rowOff>9525</xdr:rowOff>
    </xdr:from>
    <xdr:to>
      <xdr:col>0</xdr:col>
      <xdr:colOff>190500</xdr:colOff>
      <xdr:row>6</xdr:row>
      <xdr:rowOff>200025</xdr:rowOff>
    </xdr:to>
    <xdr:sp macro="" textlink="">
      <xdr:nvSpPr>
        <xdr:cNvPr id="6147" name="4 Rectángulo">
          <a:extLst>
            <a:ext uri="{FF2B5EF4-FFF2-40B4-BE49-F238E27FC236}">
              <a16:creationId xmlns:a16="http://schemas.microsoft.com/office/drawing/2014/main" id="{00000000-0008-0000-0000-000003180000}"/>
            </a:ext>
          </a:extLst>
        </xdr:cNvPr>
        <xdr:cNvSpPr>
          <a:spLocks noChangeArrowheads="1"/>
        </xdr:cNvSpPr>
      </xdr:nvSpPr>
      <xdr:spPr bwMode="auto">
        <a:xfrm>
          <a:off x="9525" y="971550"/>
          <a:ext cx="180975" cy="180975"/>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1</a:t>
          </a:r>
        </a:p>
      </xdr:txBody>
    </xdr:sp>
    <xdr:clientData/>
  </xdr:twoCellAnchor>
  <xdr:twoCellAnchor>
    <xdr:from>
      <xdr:col>0</xdr:col>
      <xdr:colOff>0</xdr:colOff>
      <xdr:row>8</xdr:row>
      <xdr:rowOff>11430</xdr:rowOff>
    </xdr:from>
    <xdr:to>
      <xdr:col>0</xdr:col>
      <xdr:colOff>204102</xdr:colOff>
      <xdr:row>8</xdr:row>
      <xdr:rowOff>230959</xdr:rowOff>
    </xdr:to>
    <xdr:sp macro="" textlink="">
      <xdr:nvSpPr>
        <xdr:cNvPr id="6151" name="10 Rectángulo">
          <a:extLst>
            <a:ext uri="{FF2B5EF4-FFF2-40B4-BE49-F238E27FC236}">
              <a16:creationId xmlns:a16="http://schemas.microsoft.com/office/drawing/2014/main" id="{00000000-0008-0000-0000-000007180000}"/>
            </a:ext>
          </a:extLst>
        </xdr:cNvPr>
        <xdr:cNvSpPr>
          <a:spLocks noChangeArrowheads="1"/>
        </xdr:cNvSpPr>
      </xdr:nvSpPr>
      <xdr:spPr bwMode="auto">
        <a:xfrm>
          <a:off x="0" y="1362075"/>
          <a:ext cx="200025" cy="209550"/>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6</a:t>
          </a:r>
        </a:p>
      </xdr:txBody>
    </xdr:sp>
    <xdr:clientData/>
  </xdr:twoCellAnchor>
  <xdr:twoCellAnchor>
    <xdr:from>
      <xdr:col>0</xdr:col>
      <xdr:colOff>441960</xdr:colOff>
      <xdr:row>1</xdr:row>
      <xdr:rowOff>45720</xdr:rowOff>
    </xdr:from>
    <xdr:to>
      <xdr:col>1</xdr:col>
      <xdr:colOff>784860</xdr:colOff>
      <xdr:row>4</xdr:row>
      <xdr:rowOff>83820</xdr:rowOff>
    </xdr:to>
    <xdr:pic>
      <xdr:nvPicPr>
        <xdr:cNvPr id="25361" name="Picture 12">
          <a:extLst>
            <a:ext uri="{FF2B5EF4-FFF2-40B4-BE49-F238E27FC236}">
              <a16:creationId xmlns:a16="http://schemas.microsoft.com/office/drawing/2014/main" id="{00000000-0008-0000-0000-0000116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 y="220980"/>
          <a:ext cx="80010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6</xdr:row>
      <xdr:rowOff>9525</xdr:rowOff>
    </xdr:from>
    <xdr:to>
      <xdr:col>0</xdr:col>
      <xdr:colOff>190500</xdr:colOff>
      <xdr:row>6</xdr:row>
      <xdr:rowOff>200025</xdr:rowOff>
    </xdr:to>
    <xdr:sp macro="" textlink="">
      <xdr:nvSpPr>
        <xdr:cNvPr id="21" name="4 Rectángulo">
          <a:extLst>
            <a:ext uri="{FF2B5EF4-FFF2-40B4-BE49-F238E27FC236}">
              <a16:creationId xmlns:a16="http://schemas.microsoft.com/office/drawing/2014/main" id="{00000000-0008-0000-0000-000015000000}"/>
            </a:ext>
          </a:extLst>
        </xdr:cNvPr>
        <xdr:cNvSpPr>
          <a:spLocks noChangeArrowheads="1"/>
        </xdr:cNvSpPr>
      </xdr:nvSpPr>
      <xdr:spPr bwMode="auto">
        <a:xfrm>
          <a:off x="9525" y="942975"/>
          <a:ext cx="180975" cy="180975"/>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1</a:t>
          </a:r>
        </a:p>
      </xdr:txBody>
    </xdr:sp>
    <xdr:clientData/>
  </xdr:twoCellAnchor>
  <xdr:twoCellAnchor>
    <xdr:from>
      <xdr:col>4</xdr:col>
      <xdr:colOff>59055</xdr:colOff>
      <xdr:row>6</xdr:row>
      <xdr:rowOff>17145</xdr:rowOff>
    </xdr:from>
    <xdr:to>
      <xdr:col>4</xdr:col>
      <xdr:colOff>251460</xdr:colOff>
      <xdr:row>6</xdr:row>
      <xdr:rowOff>213360</xdr:rowOff>
    </xdr:to>
    <xdr:sp macro="" textlink="">
      <xdr:nvSpPr>
        <xdr:cNvPr id="22" name="8 Rectángulo">
          <a:extLst>
            <a:ext uri="{FF2B5EF4-FFF2-40B4-BE49-F238E27FC236}">
              <a16:creationId xmlns:a16="http://schemas.microsoft.com/office/drawing/2014/main" id="{00000000-0008-0000-0000-000016000000}"/>
            </a:ext>
          </a:extLst>
        </xdr:cNvPr>
        <xdr:cNvSpPr>
          <a:spLocks noChangeArrowheads="1"/>
        </xdr:cNvSpPr>
      </xdr:nvSpPr>
      <xdr:spPr bwMode="auto">
        <a:xfrm>
          <a:off x="2185035" y="954405"/>
          <a:ext cx="192405" cy="196215"/>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3</a:t>
          </a:r>
        </a:p>
      </xdr:txBody>
    </xdr:sp>
    <xdr:clientData/>
  </xdr:twoCellAnchor>
  <xdr:twoCellAnchor>
    <xdr:from>
      <xdr:col>4</xdr:col>
      <xdr:colOff>34290</xdr:colOff>
      <xdr:row>7</xdr:row>
      <xdr:rowOff>70485</xdr:rowOff>
    </xdr:from>
    <xdr:to>
      <xdr:col>4</xdr:col>
      <xdr:colOff>243839</xdr:colOff>
      <xdr:row>7</xdr:row>
      <xdr:rowOff>243840</xdr:rowOff>
    </xdr:to>
    <xdr:sp macro="" textlink="">
      <xdr:nvSpPr>
        <xdr:cNvPr id="23" name="9 Rectángulo">
          <a:extLst>
            <a:ext uri="{FF2B5EF4-FFF2-40B4-BE49-F238E27FC236}">
              <a16:creationId xmlns:a16="http://schemas.microsoft.com/office/drawing/2014/main" id="{00000000-0008-0000-0000-000017000000}"/>
            </a:ext>
          </a:extLst>
        </xdr:cNvPr>
        <xdr:cNvSpPr>
          <a:spLocks noChangeArrowheads="1"/>
        </xdr:cNvSpPr>
      </xdr:nvSpPr>
      <xdr:spPr bwMode="auto">
        <a:xfrm>
          <a:off x="2160270" y="1266825"/>
          <a:ext cx="209549" cy="173355"/>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4</a:t>
          </a:r>
        </a:p>
      </xdr:txBody>
    </xdr:sp>
    <xdr:clientData/>
  </xdr:twoCellAnchor>
  <xdr:twoCellAnchor>
    <xdr:from>
      <xdr:col>0</xdr:col>
      <xdr:colOff>0</xdr:colOff>
      <xdr:row>8</xdr:row>
      <xdr:rowOff>11430</xdr:rowOff>
    </xdr:from>
    <xdr:to>
      <xdr:col>0</xdr:col>
      <xdr:colOff>204102</xdr:colOff>
      <xdr:row>8</xdr:row>
      <xdr:rowOff>230959</xdr:rowOff>
    </xdr:to>
    <xdr:sp macro="" textlink="">
      <xdr:nvSpPr>
        <xdr:cNvPr id="24" name="10 Rectángulo">
          <a:extLst>
            <a:ext uri="{FF2B5EF4-FFF2-40B4-BE49-F238E27FC236}">
              <a16:creationId xmlns:a16="http://schemas.microsoft.com/office/drawing/2014/main" id="{00000000-0008-0000-0000-000018000000}"/>
            </a:ext>
          </a:extLst>
        </xdr:cNvPr>
        <xdr:cNvSpPr>
          <a:spLocks noChangeArrowheads="1"/>
        </xdr:cNvSpPr>
      </xdr:nvSpPr>
      <xdr:spPr bwMode="auto">
        <a:xfrm>
          <a:off x="0" y="1511984"/>
          <a:ext cx="204102" cy="219529"/>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6</a:t>
          </a:r>
        </a:p>
      </xdr:txBody>
    </xdr:sp>
    <xdr:clientData/>
  </xdr:twoCellAnchor>
  <xdr:twoCellAnchor>
    <xdr:from>
      <xdr:col>0</xdr:col>
      <xdr:colOff>19050</xdr:colOff>
      <xdr:row>10</xdr:row>
      <xdr:rowOff>11430</xdr:rowOff>
    </xdr:from>
    <xdr:to>
      <xdr:col>0</xdr:col>
      <xdr:colOff>212481</xdr:colOff>
      <xdr:row>11</xdr:row>
      <xdr:rowOff>7327</xdr:rowOff>
    </xdr:to>
    <xdr:sp macro="" textlink="">
      <xdr:nvSpPr>
        <xdr:cNvPr id="25" name="11 Rectángulo">
          <a:extLst>
            <a:ext uri="{FF2B5EF4-FFF2-40B4-BE49-F238E27FC236}">
              <a16:creationId xmlns:a16="http://schemas.microsoft.com/office/drawing/2014/main" id="{00000000-0008-0000-0000-000019000000}"/>
            </a:ext>
          </a:extLst>
        </xdr:cNvPr>
        <xdr:cNvSpPr>
          <a:spLocks noChangeArrowheads="1"/>
        </xdr:cNvSpPr>
      </xdr:nvSpPr>
      <xdr:spPr bwMode="auto">
        <a:xfrm>
          <a:off x="19050" y="1835834"/>
          <a:ext cx="193431" cy="223031"/>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7</a:t>
          </a:r>
        </a:p>
      </xdr:txBody>
    </xdr:sp>
    <xdr:clientData/>
  </xdr:twoCellAnchor>
  <xdr:twoCellAnchor>
    <xdr:from>
      <xdr:col>18</xdr:col>
      <xdr:colOff>104042</xdr:colOff>
      <xdr:row>14</xdr:row>
      <xdr:rowOff>1</xdr:rowOff>
    </xdr:from>
    <xdr:to>
      <xdr:col>19</xdr:col>
      <xdr:colOff>70339</xdr:colOff>
      <xdr:row>14</xdr:row>
      <xdr:rowOff>175847</xdr:rowOff>
    </xdr:to>
    <xdr:sp macro="" textlink="">
      <xdr:nvSpPr>
        <xdr:cNvPr id="26" name="15 Rectángulo">
          <a:extLst>
            <a:ext uri="{FF2B5EF4-FFF2-40B4-BE49-F238E27FC236}">
              <a16:creationId xmlns:a16="http://schemas.microsoft.com/office/drawing/2014/main" id="{00000000-0008-0000-0000-00001A000000}"/>
            </a:ext>
          </a:extLst>
        </xdr:cNvPr>
        <xdr:cNvSpPr>
          <a:spLocks noChangeArrowheads="1"/>
        </xdr:cNvSpPr>
      </xdr:nvSpPr>
      <xdr:spPr bwMode="auto">
        <a:xfrm>
          <a:off x="5947996" y="2637693"/>
          <a:ext cx="136281" cy="175846"/>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9</a:t>
          </a:r>
        </a:p>
      </xdr:txBody>
    </xdr:sp>
    <xdr:clientData/>
  </xdr:twoCellAnchor>
  <xdr:twoCellAnchor>
    <xdr:from>
      <xdr:col>0</xdr:col>
      <xdr:colOff>731520</xdr:colOff>
      <xdr:row>1</xdr:row>
      <xdr:rowOff>68580</xdr:rowOff>
    </xdr:from>
    <xdr:to>
      <xdr:col>2</xdr:col>
      <xdr:colOff>7620</xdr:colOff>
      <xdr:row>4</xdr:row>
      <xdr:rowOff>106680</xdr:rowOff>
    </xdr:to>
    <xdr:pic>
      <xdr:nvPicPr>
        <xdr:cNvPr id="25369" name="Picture 12">
          <a:extLst>
            <a:ext uri="{FF2B5EF4-FFF2-40B4-BE49-F238E27FC236}">
              <a16:creationId xmlns:a16="http://schemas.microsoft.com/office/drawing/2014/main" id="{00000000-0008-0000-0000-0000196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243840"/>
          <a:ext cx="80010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xdr:colOff>
      <xdr:row>6</xdr:row>
      <xdr:rowOff>11430</xdr:rowOff>
    </xdr:from>
    <xdr:to>
      <xdr:col>2</xdr:col>
      <xdr:colOff>171450</xdr:colOff>
      <xdr:row>6</xdr:row>
      <xdr:rowOff>155872</xdr:rowOff>
    </xdr:to>
    <xdr:sp macro="" textlink="">
      <xdr:nvSpPr>
        <xdr:cNvPr id="29" name="7 Rectángulo">
          <a:extLst>
            <a:ext uri="{FF2B5EF4-FFF2-40B4-BE49-F238E27FC236}">
              <a16:creationId xmlns:a16="http://schemas.microsoft.com/office/drawing/2014/main" id="{00000000-0008-0000-0000-00001D000000}"/>
            </a:ext>
          </a:extLst>
        </xdr:cNvPr>
        <xdr:cNvSpPr>
          <a:spLocks noChangeArrowheads="1"/>
        </xdr:cNvSpPr>
      </xdr:nvSpPr>
      <xdr:spPr bwMode="auto">
        <a:xfrm>
          <a:off x="1228725" y="952500"/>
          <a:ext cx="161925" cy="161925"/>
        </a:xfrm>
        <a:prstGeom prst="rect">
          <a:avLst/>
        </a:prstGeom>
        <a:solidFill>
          <a:srgbClr val="FFFFFF"/>
        </a:solidFill>
        <a:ln w="3175" algn="ctr">
          <a:solidFill>
            <a:srgbClr val="000000"/>
          </a:solidFill>
          <a:miter lim="800000"/>
          <a:headEnd/>
          <a:tailEnd/>
        </a:ln>
      </xdr:spPr>
      <xdr:txBody>
        <a:bodyPr vertOverflow="clip" wrap="square" lIns="91440" tIns="45720" rIns="91440" bIns="45720" anchor="ctr"/>
        <a:lstStyle/>
        <a:p>
          <a:pPr algn="ctr" rtl="0">
            <a:defRPr sz="1000"/>
          </a:pPr>
          <a:r>
            <a:rPr lang="es-ES" sz="1000" b="0" i="0" u="none" strike="noStrike" baseline="0">
              <a:solidFill>
                <a:srgbClr val="000000"/>
              </a:solidFill>
              <a:latin typeface="Arial"/>
              <a:cs typeface="Arial"/>
            </a:rPr>
            <a:t>2</a:t>
          </a:r>
        </a:p>
      </xdr:txBody>
    </xdr:sp>
    <xdr:clientData/>
  </xdr:twoCellAnchor>
  <xdr:twoCellAnchor>
    <xdr:from>
      <xdr:col>19</xdr:col>
      <xdr:colOff>11724</xdr:colOff>
      <xdr:row>6</xdr:row>
      <xdr:rowOff>0</xdr:rowOff>
    </xdr:from>
    <xdr:to>
      <xdr:col>19</xdr:col>
      <xdr:colOff>183174</xdr:colOff>
      <xdr:row>6</xdr:row>
      <xdr:rowOff>177472</xdr:rowOff>
    </xdr:to>
    <xdr:sp macro="" textlink="">
      <xdr:nvSpPr>
        <xdr:cNvPr id="31" name="15 Rectángulo">
          <a:extLst>
            <a:ext uri="{FF2B5EF4-FFF2-40B4-BE49-F238E27FC236}">
              <a16:creationId xmlns:a16="http://schemas.microsoft.com/office/drawing/2014/main" id="{00000000-0008-0000-0000-00001F000000}"/>
            </a:ext>
          </a:extLst>
        </xdr:cNvPr>
        <xdr:cNvSpPr>
          <a:spLocks noChangeArrowheads="1"/>
        </xdr:cNvSpPr>
      </xdr:nvSpPr>
      <xdr:spPr bwMode="auto">
        <a:xfrm>
          <a:off x="6137032" y="943708"/>
          <a:ext cx="171450" cy="177472"/>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5</a:t>
          </a:r>
        </a:p>
      </xdr:txBody>
    </xdr:sp>
    <xdr:clientData/>
  </xdr:twoCellAnchor>
  <xdr:twoCellAnchor>
    <xdr:from>
      <xdr:col>9</xdr:col>
      <xdr:colOff>87914</xdr:colOff>
      <xdr:row>14</xdr:row>
      <xdr:rowOff>0</xdr:rowOff>
    </xdr:from>
    <xdr:to>
      <xdr:col>10</xdr:col>
      <xdr:colOff>86449</xdr:colOff>
      <xdr:row>14</xdr:row>
      <xdr:rowOff>175846</xdr:rowOff>
    </xdr:to>
    <xdr:sp macro="" textlink="">
      <xdr:nvSpPr>
        <xdr:cNvPr id="18" name="11 Rectángulo">
          <a:extLst>
            <a:ext uri="{FF2B5EF4-FFF2-40B4-BE49-F238E27FC236}">
              <a16:creationId xmlns:a16="http://schemas.microsoft.com/office/drawing/2014/main" id="{00000000-0008-0000-0000-000012000000}"/>
            </a:ext>
          </a:extLst>
        </xdr:cNvPr>
        <xdr:cNvSpPr>
          <a:spLocks noChangeArrowheads="1"/>
        </xdr:cNvSpPr>
      </xdr:nvSpPr>
      <xdr:spPr bwMode="auto">
        <a:xfrm>
          <a:off x="4249606" y="2637692"/>
          <a:ext cx="203689" cy="175846"/>
        </a:xfrm>
        <a:prstGeom prst="rect">
          <a:avLst/>
        </a:prstGeom>
        <a:solidFill>
          <a:srgbClr val="FFFFFF"/>
        </a:solidFill>
        <a:ln w="3175" algn="ctr">
          <a:solidFill>
            <a:srgbClr val="000000"/>
          </a:solidFill>
          <a:miter lim="800000"/>
          <a:headEnd/>
          <a:tailEnd/>
        </a:ln>
      </xdr:spPr>
      <xdr:txBody>
        <a:bodyPr vertOverflow="clip" wrap="square" lIns="27432" tIns="27432" rIns="27432" bIns="27432" anchor="ctr"/>
        <a:lstStyle/>
        <a:p>
          <a:pPr algn="ctr" rtl="0">
            <a:defRPr sz="1000"/>
          </a:pPr>
          <a:r>
            <a:rPr lang="es-ES" sz="1000" b="0" i="0" u="none" strike="noStrike" baseline="0">
              <a:solidFill>
                <a:srgbClr val="000000"/>
              </a:solidFill>
              <a:latin typeface="Arial"/>
              <a:cs typeface="Arial"/>
            </a:rPr>
            <a:t>8</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51435</xdr:colOff>
      <xdr:row>2</xdr:row>
      <xdr:rowOff>15240</xdr:rowOff>
    </xdr:from>
    <xdr:to>
      <xdr:col>3</xdr:col>
      <xdr:colOff>146685</xdr:colOff>
      <xdr:row>2</xdr:row>
      <xdr:rowOff>175941</xdr:rowOff>
    </xdr:to>
    <xdr:sp macro="" textlink="">
      <xdr:nvSpPr>
        <xdr:cNvPr id="10" name="17 Rectángulo">
          <a:extLst>
            <a:ext uri="{FF2B5EF4-FFF2-40B4-BE49-F238E27FC236}">
              <a16:creationId xmlns:a16="http://schemas.microsoft.com/office/drawing/2014/main" id="{00000000-0008-0000-0100-00000A000000}"/>
            </a:ext>
          </a:extLst>
        </xdr:cNvPr>
        <xdr:cNvSpPr>
          <a:spLocks noChangeArrowheads="1"/>
        </xdr:cNvSpPr>
      </xdr:nvSpPr>
      <xdr:spPr bwMode="auto">
        <a:xfrm>
          <a:off x="742950" y="342900"/>
          <a:ext cx="314325" cy="228600"/>
        </a:xfrm>
        <a:prstGeom prst="rect">
          <a:avLst/>
        </a:prstGeom>
        <a:solidFill>
          <a:srgbClr val="FFFFFF"/>
        </a:solidFill>
        <a:ln w="25400" algn="ctr">
          <a:solidFill>
            <a:srgbClr val="000000"/>
          </a:solidFill>
          <a:miter lim="800000"/>
          <a:headEnd/>
          <a:tailEnd/>
        </a:ln>
      </xdr:spPr>
      <xdr:txBody>
        <a:bodyPr vertOverflow="clip" wrap="square" lIns="91440" tIns="45720" rIns="91440" bIns="45720" anchor="ctr"/>
        <a:lstStyle/>
        <a:p>
          <a:pPr algn="l" rtl="0">
            <a:defRPr sz="1000"/>
          </a:pPr>
          <a:r>
            <a:rPr lang="es-ES" sz="800" b="0" i="0" u="none" strike="noStrike" baseline="0">
              <a:solidFill>
                <a:srgbClr val="000000"/>
              </a:solidFill>
              <a:latin typeface="Arial"/>
              <a:cs typeface="Arial"/>
            </a:rPr>
            <a:t>10</a:t>
          </a:r>
        </a:p>
      </xdr:txBody>
    </xdr:sp>
    <xdr:clientData/>
  </xdr:twoCellAnchor>
  <xdr:twoCellAnchor editAs="oneCell">
    <xdr:from>
      <xdr:col>11</xdr:col>
      <xdr:colOff>214086</xdr:colOff>
      <xdr:row>2</xdr:row>
      <xdr:rowOff>5444</xdr:rowOff>
    </xdr:from>
    <xdr:to>
      <xdr:col>13</xdr:col>
      <xdr:colOff>16328</xdr:colOff>
      <xdr:row>2</xdr:row>
      <xdr:rowOff>190500</xdr:rowOff>
    </xdr:to>
    <xdr:sp macro="" textlink="">
      <xdr:nvSpPr>
        <xdr:cNvPr id="11" name="18 Rectángulo">
          <a:extLst>
            <a:ext uri="{FF2B5EF4-FFF2-40B4-BE49-F238E27FC236}">
              <a16:creationId xmlns:a16="http://schemas.microsoft.com/office/drawing/2014/main" id="{00000000-0008-0000-0100-00000B000000}"/>
            </a:ext>
          </a:extLst>
        </xdr:cNvPr>
        <xdr:cNvSpPr>
          <a:spLocks noChangeArrowheads="1"/>
        </xdr:cNvSpPr>
      </xdr:nvSpPr>
      <xdr:spPr bwMode="auto">
        <a:xfrm>
          <a:off x="4601029" y="337458"/>
          <a:ext cx="297542" cy="185056"/>
        </a:xfrm>
        <a:prstGeom prst="rect">
          <a:avLst/>
        </a:prstGeom>
        <a:solidFill>
          <a:srgbClr val="FFFFFF"/>
        </a:solidFill>
        <a:ln w="25400" algn="ctr">
          <a:solidFill>
            <a:srgbClr val="000000"/>
          </a:solidFill>
          <a:miter lim="800000"/>
          <a:headEnd/>
          <a:tailEnd/>
        </a:ln>
      </xdr:spPr>
      <xdr:txBody>
        <a:bodyPr vertOverflow="clip" wrap="square" lIns="91440" tIns="45720" rIns="91440" bIns="45720" anchor="ctr"/>
        <a:lstStyle/>
        <a:p>
          <a:pPr algn="l" rtl="0">
            <a:defRPr sz="1000"/>
          </a:pPr>
          <a:r>
            <a:rPr lang="es-ES" sz="800" b="0" i="0" u="none" strike="noStrike" baseline="0">
              <a:solidFill>
                <a:srgbClr val="000000"/>
              </a:solidFill>
              <a:latin typeface="Arial"/>
              <a:cs typeface="Arial"/>
            </a:rPr>
            <a:t>11</a:t>
          </a:r>
        </a:p>
      </xdr:txBody>
    </xdr:sp>
    <xdr:clientData/>
  </xdr:twoCellAnchor>
  <xdr:twoCellAnchor editAs="oneCell">
    <xdr:from>
      <xdr:col>16</xdr:col>
      <xdr:colOff>0</xdr:colOff>
      <xdr:row>2</xdr:row>
      <xdr:rowOff>28575</xdr:rowOff>
    </xdr:from>
    <xdr:to>
      <xdr:col>16</xdr:col>
      <xdr:colOff>345290</xdr:colOff>
      <xdr:row>2</xdr:row>
      <xdr:rowOff>165100</xdr:rowOff>
    </xdr:to>
    <xdr:sp macro="" textlink="">
      <xdr:nvSpPr>
        <xdr:cNvPr id="12" name="19 Rectángulo">
          <a:extLst>
            <a:ext uri="{FF2B5EF4-FFF2-40B4-BE49-F238E27FC236}">
              <a16:creationId xmlns:a16="http://schemas.microsoft.com/office/drawing/2014/main" id="{00000000-0008-0000-0100-00000C000000}"/>
            </a:ext>
          </a:extLst>
        </xdr:cNvPr>
        <xdr:cNvSpPr>
          <a:spLocks noChangeArrowheads="1"/>
        </xdr:cNvSpPr>
      </xdr:nvSpPr>
      <xdr:spPr bwMode="auto">
        <a:xfrm>
          <a:off x="5353050" y="352425"/>
          <a:ext cx="333375" cy="209550"/>
        </a:xfrm>
        <a:prstGeom prst="rect">
          <a:avLst/>
        </a:prstGeom>
        <a:solidFill>
          <a:srgbClr val="FFFFFF"/>
        </a:solidFill>
        <a:ln w="25400" algn="ctr">
          <a:solidFill>
            <a:srgbClr val="000000"/>
          </a:solidFill>
          <a:miter lim="800000"/>
          <a:headEnd/>
          <a:tailEnd/>
        </a:ln>
      </xdr:spPr>
      <xdr:txBody>
        <a:bodyPr vertOverflow="clip" wrap="square" lIns="91440" tIns="45720" rIns="91440" bIns="45720" anchor="ctr"/>
        <a:lstStyle/>
        <a:p>
          <a:pPr algn="l" rtl="0">
            <a:defRPr sz="1000"/>
          </a:pPr>
          <a:r>
            <a:rPr lang="es-ES" sz="800" b="0" i="0" u="none" strike="noStrike" baseline="0">
              <a:solidFill>
                <a:srgbClr val="000000"/>
              </a:solidFill>
              <a:latin typeface="Arial"/>
              <a:cs typeface="Arial"/>
            </a:rPr>
            <a:t>12</a:t>
          </a:r>
        </a:p>
      </xdr:txBody>
    </xdr:sp>
    <xdr:clientData/>
  </xdr:twoCellAnchor>
  <xdr:twoCellAnchor editAs="oneCell">
    <xdr:from>
      <xdr:col>18</xdr:col>
      <xdr:colOff>3175</xdr:colOff>
      <xdr:row>17</xdr:row>
      <xdr:rowOff>0</xdr:rowOff>
    </xdr:from>
    <xdr:to>
      <xdr:col>18</xdr:col>
      <xdr:colOff>235631</xdr:colOff>
      <xdr:row>17</xdr:row>
      <xdr:rowOff>177047</xdr:rowOff>
    </xdr:to>
    <xdr:sp macro="" textlink="">
      <xdr:nvSpPr>
        <xdr:cNvPr id="13" name="21 Rectángulo">
          <a:extLst>
            <a:ext uri="{FF2B5EF4-FFF2-40B4-BE49-F238E27FC236}">
              <a16:creationId xmlns:a16="http://schemas.microsoft.com/office/drawing/2014/main" id="{00000000-0008-0000-0100-00000D000000}"/>
            </a:ext>
          </a:extLst>
        </xdr:cNvPr>
        <xdr:cNvSpPr>
          <a:spLocks noChangeArrowheads="1"/>
        </xdr:cNvSpPr>
      </xdr:nvSpPr>
      <xdr:spPr bwMode="auto">
        <a:xfrm>
          <a:off x="6965950" y="3895725"/>
          <a:ext cx="228600" cy="180975"/>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14</a:t>
          </a:r>
        </a:p>
      </xdr:txBody>
    </xdr:sp>
    <xdr:clientData/>
  </xdr:twoCellAnchor>
  <xdr:twoCellAnchor editAs="oneCell">
    <xdr:from>
      <xdr:col>18</xdr:col>
      <xdr:colOff>3175</xdr:colOff>
      <xdr:row>30</xdr:row>
      <xdr:rowOff>560</xdr:rowOff>
    </xdr:from>
    <xdr:to>
      <xdr:col>18</xdr:col>
      <xdr:colOff>235631</xdr:colOff>
      <xdr:row>30</xdr:row>
      <xdr:rowOff>175372</xdr:rowOff>
    </xdr:to>
    <xdr:sp macro="" textlink="">
      <xdr:nvSpPr>
        <xdr:cNvPr id="14" name="22 Rectángulo">
          <a:extLst>
            <a:ext uri="{FF2B5EF4-FFF2-40B4-BE49-F238E27FC236}">
              <a16:creationId xmlns:a16="http://schemas.microsoft.com/office/drawing/2014/main" id="{00000000-0008-0000-0100-00000E000000}"/>
            </a:ext>
          </a:extLst>
        </xdr:cNvPr>
        <xdr:cNvSpPr>
          <a:spLocks noChangeArrowheads="1"/>
        </xdr:cNvSpPr>
      </xdr:nvSpPr>
      <xdr:spPr bwMode="auto">
        <a:xfrm>
          <a:off x="6965950" y="7468160"/>
          <a:ext cx="228600" cy="171450"/>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15</a:t>
          </a:r>
        </a:p>
      </xdr:txBody>
    </xdr:sp>
    <xdr:clientData/>
  </xdr:twoCellAnchor>
  <xdr:twoCellAnchor editAs="oneCell">
    <xdr:from>
      <xdr:col>18</xdr:col>
      <xdr:colOff>3175</xdr:colOff>
      <xdr:row>39</xdr:row>
      <xdr:rowOff>3175</xdr:rowOff>
    </xdr:from>
    <xdr:to>
      <xdr:col>18</xdr:col>
      <xdr:colOff>272064</xdr:colOff>
      <xdr:row>39</xdr:row>
      <xdr:rowOff>170608</xdr:rowOff>
    </xdr:to>
    <xdr:sp macro="" textlink="">
      <xdr:nvSpPr>
        <xdr:cNvPr id="15" name="23 Rectángulo">
          <a:extLst>
            <a:ext uri="{FF2B5EF4-FFF2-40B4-BE49-F238E27FC236}">
              <a16:creationId xmlns:a16="http://schemas.microsoft.com/office/drawing/2014/main" id="{00000000-0008-0000-0100-00000F000000}"/>
            </a:ext>
          </a:extLst>
        </xdr:cNvPr>
        <xdr:cNvSpPr>
          <a:spLocks noChangeArrowheads="1"/>
        </xdr:cNvSpPr>
      </xdr:nvSpPr>
      <xdr:spPr bwMode="auto">
        <a:xfrm>
          <a:off x="6965950" y="9613900"/>
          <a:ext cx="257175" cy="164747"/>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16</a:t>
          </a:r>
        </a:p>
      </xdr:txBody>
    </xdr:sp>
    <xdr:clientData/>
  </xdr:twoCellAnchor>
  <xdr:twoCellAnchor editAs="oneCell">
    <xdr:from>
      <xdr:col>18</xdr:col>
      <xdr:colOff>3175</xdr:colOff>
      <xdr:row>45</xdr:row>
      <xdr:rowOff>0</xdr:rowOff>
    </xdr:from>
    <xdr:to>
      <xdr:col>18</xdr:col>
      <xdr:colOff>235631</xdr:colOff>
      <xdr:row>45</xdr:row>
      <xdr:rowOff>189129</xdr:rowOff>
    </xdr:to>
    <xdr:sp macro="" textlink="">
      <xdr:nvSpPr>
        <xdr:cNvPr id="16" name="24 Rectángulo">
          <a:extLst>
            <a:ext uri="{FF2B5EF4-FFF2-40B4-BE49-F238E27FC236}">
              <a16:creationId xmlns:a16="http://schemas.microsoft.com/office/drawing/2014/main" id="{00000000-0008-0000-0100-000010000000}"/>
            </a:ext>
          </a:extLst>
        </xdr:cNvPr>
        <xdr:cNvSpPr>
          <a:spLocks noChangeArrowheads="1"/>
        </xdr:cNvSpPr>
      </xdr:nvSpPr>
      <xdr:spPr bwMode="auto">
        <a:xfrm>
          <a:off x="6965950" y="11039475"/>
          <a:ext cx="228600" cy="203359"/>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17</a:t>
          </a:r>
        </a:p>
      </xdr:txBody>
    </xdr:sp>
    <xdr:clientData/>
  </xdr:twoCellAnchor>
  <xdr:twoCellAnchor editAs="oneCell">
    <xdr:from>
      <xdr:col>17</xdr:col>
      <xdr:colOff>74295</xdr:colOff>
      <xdr:row>1</xdr:row>
      <xdr:rowOff>161925</xdr:rowOff>
    </xdr:from>
    <xdr:to>
      <xdr:col>17</xdr:col>
      <xdr:colOff>315320</xdr:colOff>
      <xdr:row>2</xdr:row>
      <xdr:rowOff>176657</xdr:rowOff>
    </xdr:to>
    <xdr:sp macro="" textlink="">
      <xdr:nvSpPr>
        <xdr:cNvPr id="17" name="26 Rectángulo">
          <a:extLst>
            <a:ext uri="{FF2B5EF4-FFF2-40B4-BE49-F238E27FC236}">
              <a16:creationId xmlns:a16="http://schemas.microsoft.com/office/drawing/2014/main" id="{00000000-0008-0000-0100-000011000000}"/>
            </a:ext>
          </a:extLst>
        </xdr:cNvPr>
        <xdr:cNvSpPr>
          <a:spLocks noChangeArrowheads="1"/>
        </xdr:cNvSpPr>
      </xdr:nvSpPr>
      <xdr:spPr bwMode="auto">
        <a:xfrm>
          <a:off x="6677025" y="323850"/>
          <a:ext cx="228600" cy="190853"/>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0">
            <a:defRPr sz="1000"/>
          </a:pPr>
          <a:r>
            <a:rPr lang="es-ES" sz="800" b="0" i="0" u="none" strike="noStrike" baseline="0">
              <a:solidFill>
                <a:srgbClr val="000000"/>
              </a:solidFill>
              <a:latin typeface="Arial"/>
              <a:cs typeface="Arial"/>
            </a:rPr>
            <a:t>13</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0</xdr:colOff>
      <xdr:row>16</xdr:row>
      <xdr:rowOff>9525</xdr:rowOff>
    </xdr:from>
    <xdr:to>
      <xdr:col>20</xdr:col>
      <xdr:colOff>0</xdr:colOff>
      <xdr:row>16</xdr:row>
      <xdr:rowOff>161925</xdr:rowOff>
    </xdr:to>
    <xdr:sp macro="" textlink="">
      <xdr:nvSpPr>
        <xdr:cNvPr id="10242" name="Rectángulo 108">
          <a:extLst>
            <a:ext uri="{FF2B5EF4-FFF2-40B4-BE49-F238E27FC236}">
              <a16:creationId xmlns:a16="http://schemas.microsoft.com/office/drawing/2014/main" id="{00000000-0008-0000-0200-000002280000}"/>
            </a:ext>
          </a:extLst>
        </xdr:cNvPr>
        <xdr:cNvSpPr>
          <a:spLocks noChangeArrowheads="1"/>
        </xdr:cNvSpPr>
      </xdr:nvSpPr>
      <xdr:spPr bwMode="auto">
        <a:xfrm>
          <a:off x="8258175" y="2962275"/>
          <a:ext cx="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28</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16</xdr:row>
      <xdr:rowOff>9525</xdr:rowOff>
    </xdr:from>
    <xdr:to>
      <xdr:col>20</xdr:col>
      <xdr:colOff>0</xdr:colOff>
      <xdr:row>16</xdr:row>
      <xdr:rowOff>135467</xdr:rowOff>
    </xdr:to>
    <xdr:sp macro="" textlink="">
      <xdr:nvSpPr>
        <xdr:cNvPr id="10243" name="Rectangle 3">
          <a:extLst>
            <a:ext uri="{FF2B5EF4-FFF2-40B4-BE49-F238E27FC236}">
              <a16:creationId xmlns:a16="http://schemas.microsoft.com/office/drawing/2014/main" id="{00000000-0008-0000-0200-000003280000}"/>
            </a:ext>
          </a:extLst>
        </xdr:cNvPr>
        <xdr:cNvSpPr>
          <a:spLocks noChangeArrowheads="1"/>
        </xdr:cNvSpPr>
      </xdr:nvSpPr>
      <xdr:spPr bwMode="auto">
        <a:xfrm>
          <a:off x="8258175" y="2971800"/>
          <a:ext cx="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29</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2</xdr:row>
      <xdr:rowOff>0</xdr:rowOff>
    </xdr:from>
    <xdr:to>
      <xdr:col>20</xdr:col>
      <xdr:colOff>0</xdr:colOff>
      <xdr:row>2</xdr:row>
      <xdr:rowOff>142875</xdr:rowOff>
    </xdr:to>
    <xdr:sp macro="" textlink="">
      <xdr:nvSpPr>
        <xdr:cNvPr id="10244" name="Rectangle 4">
          <a:extLst>
            <a:ext uri="{FF2B5EF4-FFF2-40B4-BE49-F238E27FC236}">
              <a16:creationId xmlns:a16="http://schemas.microsoft.com/office/drawing/2014/main" id="{00000000-0008-0000-0200-000004280000}"/>
            </a:ext>
          </a:extLst>
        </xdr:cNvPr>
        <xdr:cNvSpPr>
          <a:spLocks noChangeArrowheads="1"/>
        </xdr:cNvSpPr>
      </xdr:nvSpPr>
      <xdr:spPr bwMode="auto">
        <a:xfrm>
          <a:off x="8258175" y="361950"/>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700" b="0" i="0" u="none" strike="noStrike" baseline="0">
              <a:solidFill>
                <a:srgbClr val="000000"/>
              </a:solidFill>
              <a:latin typeface="Arial"/>
              <a:cs typeface="Arial"/>
            </a:rPr>
            <a:t>25</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0245" name="Rectangle 5">
          <a:extLst>
            <a:ext uri="{FF2B5EF4-FFF2-40B4-BE49-F238E27FC236}">
              <a16:creationId xmlns:a16="http://schemas.microsoft.com/office/drawing/2014/main" id="{00000000-0008-0000-0200-000005280000}"/>
            </a:ext>
          </a:extLst>
        </xdr:cNvPr>
        <xdr:cNvSpPr>
          <a:spLocks noChangeArrowheads="1"/>
        </xdr:cNvSpPr>
      </xdr:nvSpPr>
      <xdr:spPr bwMode="auto">
        <a:xfrm flipH="1">
          <a:off x="8258175" y="3714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26</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0246" name="Rectángulo 124">
          <a:extLst>
            <a:ext uri="{FF2B5EF4-FFF2-40B4-BE49-F238E27FC236}">
              <a16:creationId xmlns:a16="http://schemas.microsoft.com/office/drawing/2014/main" id="{00000000-0008-0000-0200-000006280000}"/>
            </a:ext>
          </a:extLst>
        </xdr:cNvPr>
        <xdr:cNvSpPr>
          <a:spLocks noChangeArrowheads="1"/>
        </xdr:cNvSpPr>
      </xdr:nvSpPr>
      <xdr:spPr bwMode="auto">
        <a:xfrm flipH="1">
          <a:off x="8258175" y="3714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27</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editAs="oneCell">
    <xdr:from>
      <xdr:col>7</xdr:col>
      <xdr:colOff>37465</xdr:colOff>
      <xdr:row>13</xdr:row>
      <xdr:rowOff>39370</xdr:rowOff>
    </xdr:from>
    <xdr:to>
      <xdr:col>7</xdr:col>
      <xdr:colOff>243367</xdr:colOff>
      <xdr:row>14</xdr:row>
      <xdr:rowOff>3242</xdr:rowOff>
    </xdr:to>
    <xdr:sp macro="" textlink="">
      <xdr:nvSpPr>
        <xdr:cNvPr id="2051" name="3 Rectángulo">
          <a:extLst>
            <a:ext uri="{FF2B5EF4-FFF2-40B4-BE49-F238E27FC236}">
              <a16:creationId xmlns:a16="http://schemas.microsoft.com/office/drawing/2014/main" id="{00000000-0008-0000-0200-000003080000}"/>
            </a:ext>
          </a:extLst>
        </xdr:cNvPr>
        <xdr:cNvSpPr>
          <a:spLocks noChangeArrowheads="1"/>
        </xdr:cNvSpPr>
      </xdr:nvSpPr>
      <xdr:spPr bwMode="auto">
        <a:xfrm>
          <a:off x="2324100" y="2952750"/>
          <a:ext cx="200025" cy="184452"/>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20</a:t>
          </a:r>
        </a:p>
      </xdr:txBody>
    </xdr:sp>
    <xdr:clientData/>
  </xdr:twoCellAnchor>
  <xdr:twoCellAnchor editAs="oneCell">
    <xdr:from>
      <xdr:col>18</xdr:col>
      <xdr:colOff>9525</xdr:colOff>
      <xdr:row>1</xdr:row>
      <xdr:rowOff>0</xdr:rowOff>
    </xdr:from>
    <xdr:to>
      <xdr:col>18</xdr:col>
      <xdr:colOff>232264</xdr:colOff>
      <xdr:row>2</xdr:row>
      <xdr:rowOff>2822</xdr:rowOff>
    </xdr:to>
    <xdr:sp macro="" textlink="">
      <xdr:nvSpPr>
        <xdr:cNvPr id="2049" name="1 Rectángulo">
          <a:extLst>
            <a:ext uri="{FF2B5EF4-FFF2-40B4-BE49-F238E27FC236}">
              <a16:creationId xmlns:a16="http://schemas.microsoft.com/office/drawing/2014/main" id="{00000000-0008-0000-0200-000001080000}"/>
            </a:ext>
          </a:extLst>
        </xdr:cNvPr>
        <xdr:cNvSpPr>
          <a:spLocks noChangeArrowheads="1"/>
        </xdr:cNvSpPr>
      </xdr:nvSpPr>
      <xdr:spPr bwMode="auto">
        <a:xfrm>
          <a:off x="7362825" y="161925"/>
          <a:ext cx="219075" cy="200025"/>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18</a:t>
          </a:r>
        </a:p>
      </xdr:txBody>
    </xdr:sp>
    <xdr:clientData/>
  </xdr:twoCellAnchor>
  <xdr:twoCellAnchor editAs="oneCell">
    <xdr:from>
      <xdr:col>18</xdr:col>
      <xdr:colOff>0</xdr:colOff>
      <xdr:row>13</xdr:row>
      <xdr:rowOff>33020</xdr:rowOff>
    </xdr:from>
    <xdr:to>
      <xdr:col>18</xdr:col>
      <xdr:colOff>180975</xdr:colOff>
      <xdr:row>14</xdr:row>
      <xdr:rowOff>4734</xdr:rowOff>
    </xdr:to>
    <xdr:sp macro="" textlink="">
      <xdr:nvSpPr>
        <xdr:cNvPr id="2052" name="4 Rectángulo">
          <a:extLst>
            <a:ext uri="{FF2B5EF4-FFF2-40B4-BE49-F238E27FC236}">
              <a16:creationId xmlns:a16="http://schemas.microsoft.com/office/drawing/2014/main" id="{00000000-0008-0000-0200-000004080000}"/>
            </a:ext>
          </a:extLst>
        </xdr:cNvPr>
        <xdr:cNvSpPr>
          <a:spLocks noChangeArrowheads="1"/>
        </xdr:cNvSpPr>
      </xdr:nvSpPr>
      <xdr:spPr bwMode="auto">
        <a:xfrm>
          <a:off x="7362825" y="2324100"/>
          <a:ext cx="180975" cy="200025"/>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21</a:t>
          </a:r>
        </a:p>
      </xdr:txBody>
    </xdr:sp>
    <xdr:clientData/>
  </xdr:twoCellAnchor>
  <xdr:twoCellAnchor>
    <xdr:from>
      <xdr:col>20</xdr:col>
      <xdr:colOff>0</xdr:colOff>
      <xdr:row>16</xdr:row>
      <xdr:rowOff>9525</xdr:rowOff>
    </xdr:from>
    <xdr:to>
      <xdr:col>20</xdr:col>
      <xdr:colOff>0</xdr:colOff>
      <xdr:row>16</xdr:row>
      <xdr:rowOff>161925</xdr:rowOff>
    </xdr:to>
    <xdr:sp macro="" textlink="">
      <xdr:nvSpPr>
        <xdr:cNvPr id="14" name="Rectángulo 108">
          <a:extLst>
            <a:ext uri="{FF2B5EF4-FFF2-40B4-BE49-F238E27FC236}">
              <a16:creationId xmlns:a16="http://schemas.microsoft.com/office/drawing/2014/main" id="{00000000-0008-0000-0200-00000E000000}"/>
            </a:ext>
          </a:extLst>
        </xdr:cNvPr>
        <xdr:cNvSpPr>
          <a:spLocks noChangeArrowheads="1"/>
        </xdr:cNvSpPr>
      </xdr:nvSpPr>
      <xdr:spPr bwMode="auto">
        <a:xfrm>
          <a:off x="8201025" y="3714750"/>
          <a:ext cx="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28</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16</xdr:row>
      <xdr:rowOff>9525</xdr:rowOff>
    </xdr:from>
    <xdr:to>
      <xdr:col>20</xdr:col>
      <xdr:colOff>0</xdr:colOff>
      <xdr:row>16</xdr:row>
      <xdr:rowOff>135467</xdr:rowOff>
    </xdr:to>
    <xdr:sp macro="" textlink="">
      <xdr:nvSpPr>
        <xdr:cNvPr id="15" name="Rectangle 3">
          <a:extLst>
            <a:ext uri="{FF2B5EF4-FFF2-40B4-BE49-F238E27FC236}">
              <a16:creationId xmlns:a16="http://schemas.microsoft.com/office/drawing/2014/main" id="{00000000-0008-0000-0200-00000F000000}"/>
            </a:ext>
          </a:extLst>
        </xdr:cNvPr>
        <xdr:cNvSpPr>
          <a:spLocks noChangeArrowheads="1"/>
        </xdr:cNvSpPr>
      </xdr:nvSpPr>
      <xdr:spPr bwMode="auto">
        <a:xfrm>
          <a:off x="8201025" y="3724275"/>
          <a:ext cx="0"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800" b="0" i="0" u="none" strike="noStrike" baseline="0">
              <a:solidFill>
                <a:srgbClr val="000000"/>
              </a:solidFill>
              <a:latin typeface="Arial"/>
              <a:cs typeface="Arial"/>
            </a:rPr>
            <a:t>29</a:t>
          </a:r>
          <a:endParaRPr lang="es-ES" sz="8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20</xdr:col>
      <xdr:colOff>0</xdr:colOff>
      <xdr:row>2</xdr:row>
      <xdr:rowOff>0</xdr:rowOff>
    </xdr:from>
    <xdr:to>
      <xdr:col>20</xdr:col>
      <xdr:colOff>0</xdr:colOff>
      <xdr:row>2</xdr:row>
      <xdr:rowOff>142875</xdr:rowOff>
    </xdr:to>
    <xdr:sp macro="" textlink="">
      <xdr:nvSpPr>
        <xdr:cNvPr id="16" name="Rectangle 4">
          <a:extLst>
            <a:ext uri="{FF2B5EF4-FFF2-40B4-BE49-F238E27FC236}">
              <a16:creationId xmlns:a16="http://schemas.microsoft.com/office/drawing/2014/main" id="{00000000-0008-0000-0200-000010000000}"/>
            </a:ext>
          </a:extLst>
        </xdr:cNvPr>
        <xdr:cNvSpPr>
          <a:spLocks noChangeArrowheads="1"/>
        </xdr:cNvSpPr>
      </xdr:nvSpPr>
      <xdr:spPr bwMode="auto">
        <a:xfrm>
          <a:off x="8201025" y="400050"/>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700" b="0" i="0" u="none" strike="noStrike" baseline="0">
              <a:solidFill>
                <a:srgbClr val="000000"/>
              </a:solidFill>
              <a:latin typeface="Arial"/>
              <a:cs typeface="Arial"/>
            </a:rPr>
            <a:t>25</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7" name="Rectangle 5">
          <a:extLst>
            <a:ext uri="{FF2B5EF4-FFF2-40B4-BE49-F238E27FC236}">
              <a16:creationId xmlns:a16="http://schemas.microsoft.com/office/drawing/2014/main" id="{00000000-0008-0000-0200-000011000000}"/>
            </a:ext>
          </a:extLst>
        </xdr:cNvPr>
        <xdr:cNvSpPr>
          <a:spLocks noChangeArrowheads="1"/>
        </xdr:cNvSpPr>
      </xdr:nvSpPr>
      <xdr:spPr bwMode="auto">
        <a:xfrm flipH="1">
          <a:off x="8201025" y="4095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26</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xdr:from>
      <xdr:col>20</xdr:col>
      <xdr:colOff>0</xdr:colOff>
      <xdr:row>2</xdr:row>
      <xdr:rowOff>1905</xdr:rowOff>
    </xdr:from>
    <xdr:to>
      <xdr:col>20</xdr:col>
      <xdr:colOff>0</xdr:colOff>
      <xdr:row>2</xdr:row>
      <xdr:rowOff>152718</xdr:rowOff>
    </xdr:to>
    <xdr:sp macro="" textlink="">
      <xdr:nvSpPr>
        <xdr:cNvPr id="18" name="Rectángulo 124">
          <a:extLst>
            <a:ext uri="{FF2B5EF4-FFF2-40B4-BE49-F238E27FC236}">
              <a16:creationId xmlns:a16="http://schemas.microsoft.com/office/drawing/2014/main" id="{00000000-0008-0000-0200-000012000000}"/>
            </a:ext>
          </a:extLst>
        </xdr:cNvPr>
        <xdr:cNvSpPr>
          <a:spLocks noChangeArrowheads="1"/>
        </xdr:cNvSpPr>
      </xdr:nvSpPr>
      <xdr:spPr bwMode="auto">
        <a:xfrm flipH="1">
          <a:off x="8201025" y="409575"/>
          <a:ext cx="0" cy="142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lnSpc>
              <a:spcPts val="600"/>
            </a:lnSpc>
            <a:defRPr sz="1000"/>
          </a:pPr>
          <a:r>
            <a:rPr lang="es-ES" sz="700" b="0" i="0" u="none" strike="noStrike" baseline="0">
              <a:solidFill>
                <a:srgbClr val="000000"/>
              </a:solidFill>
              <a:latin typeface="Arial"/>
              <a:cs typeface="Arial"/>
            </a:rPr>
            <a:t>27</a:t>
          </a:r>
        </a:p>
        <a:p>
          <a:pPr algn="l" rtl="0">
            <a:lnSpc>
              <a:spcPts val="700"/>
            </a:lnSpc>
            <a:defRPr sz="1000"/>
          </a:pPr>
          <a:endParaRPr lang="es-ES" sz="700" b="0" i="0" u="none" strike="noStrike" baseline="0">
            <a:solidFill>
              <a:srgbClr val="000000"/>
            </a:solidFill>
            <a:latin typeface="Arial"/>
            <a:cs typeface="Arial"/>
          </a:endParaRPr>
        </a:p>
      </xdr:txBody>
    </xdr:sp>
    <xdr:clientData/>
  </xdr:twoCellAnchor>
  <xdr:twoCellAnchor editAs="oneCell">
    <xdr:from>
      <xdr:col>5</xdr:col>
      <xdr:colOff>15875</xdr:colOff>
      <xdr:row>14</xdr:row>
      <xdr:rowOff>25400</xdr:rowOff>
    </xdr:from>
    <xdr:to>
      <xdr:col>6</xdr:col>
      <xdr:colOff>19050</xdr:colOff>
      <xdr:row>14</xdr:row>
      <xdr:rowOff>215900</xdr:rowOff>
    </xdr:to>
    <xdr:sp macro="" textlink="">
      <xdr:nvSpPr>
        <xdr:cNvPr id="19" name="2 Rectángulo">
          <a:extLst>
            <a:ext uri="{FF2B5EF4-FFF2-40B4-BE49-F238E27FC236}">
              <a16:creationId xmlns:a16="http://schemas.microsoft.com/office/drawing/2014/main" id="{00000000-0008-0000-0200-000013000000}"/>
            </a:ext>
          </a:extLst>
        </xdr:cNvPr>
        <xdr:cNvSpPr>
          <a:spLocks noChangeArrowheads="1"/>
        </xdr:cNvSpPr>
      </xdr:nvSpPr>
      <xdr:spPr bwMode="auto">
        <a:xfrm>
          <a:off x="1628775" y="3175000"/>
          <a:ext cx="219075" cy="190500"/>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19</a:t>
          </a:r>
        </a:p>
      </xdr:txBody>
    </xdr:sp>
    <xdr:clientData/>
  </xdr:twoCellAnchor>
  <xdr:twoCellAnchor editAs="oneCell">
    <xdr:from>
      <xdr:col>18</xdr:col>
      <xdr:colOff>9525</xdr:colOff>
      <xdr:row>1</xdr:row>
      <xdr:rowOff>0</xdr:rowOff>
    </xdr:from>
    <xdr:to>
      <xdr:col>18</xdr:col>
      <xdr:colOff>232264</xdr:colOff>
      <xdr:row>1</xdr:row>
      <xdr:rowOff>190500</xdr:rowOff>
    </xdr:to>
    <xdr:sp macro="" textlink="">
      <xdr:nvSpPr>
        <xdr:cNvPr id="21" name="1 Rectángulo">
          <a:extLst>
            <a:ext uri="{FF2B5EF4-FFF2-40B4-BE49-F238E27FC236}">
              <a16:creationId xmlns:a16="http://schemas.microsoft.com/office/drawing/2014/main" id="{00000000-0008-0000-0200-000015000000}"/>
            </a:ext>
          </a:extLst>
        </xdr:cNvPr>
        <xdr:cNvSpPr>
          <a:spLocks noChangeArrowheads="1"/>
        </xdr:cNvSpPr>
      </xdr:nvSpPr>
      <xdr:spPr bwMode="auto">
        <a:xfrm>
          <a:off x="6686550" y="171450"/>
          <a:ext cx="219075" cy="209550"/>
        </a:xfrm>
        <a:prstGeom prst="rect">
          <a:avLst/>
        </a:prstGeom>
        <a:solidFill>
          <a:srgbClr val="FFFFFF"/>
        </a:solidFill>
        <a:ln w="25400" algn="ctr">
          <a:solidFill>
            <a:srgbClr val="000000"/>
          </a:solidFill>
          <a:miter lim="800000"/>
          <a:headEnd/>
          <a:tailEnd/>
        </a:ln>
      </xdr:spPr>
      <xdr:txBody>
        <a:bodyPr vertOverflow="clip" wrap="square" lIns="27432" tIns="22860" rIns="0" bIns="22860" anchor="ctr" upright="1"/>
        <a:lstStyle/>
        <a:p>
          <a:pPr algn="l" rtl="1">
            <a:defRPr sz="1000"/>
          </a:pPr>
          <a:r>
            <a:rPr lang="es-ES" sz="800" b="0" i="0" strike="noStrike">
              <a:solidFill>
                <a:srgbClr val="000000"/>
              </a:solidFill>
              <a:latin typeface="Arial"/>
              <a:cs typeface="Arial"/>
            </a:rPr>
            <a:t>18</a:t>
          </a:r>
        </a:p>
      </xdr:txBody>
    </xdr:sp>
    <xdr:clientData/>
  </xdr:twoCellAnchor>
  <xdr:twoCellAnchor>
    <xdr:from>
      <xdr:col>13</xdr:col>
      <xdr:colOff>23313</xdr:colOff>
      <xdr:row>22</xdr:row>
      <xdr:rowOff>3537</xdr:rowOff>
    </xdr:from>
    <xdr:to>
      <xdr:col>13</xdr:col>
      <xdr:colOff>195942</xdr:colOff>
      <xdr:row>22</xdr:row>
      <xdr:rowOff>163286</xdr:rowOff>
    </xdr:to>
    <xdr:sp macro="" textlink="">
      <xdr:nvSpPr>
        <xdr:cNvPr id="23" name="Rectangle 15">
          <a:extLst>
            <a:ext uri="{FF2B5EF4-FFF2-40B4-BE49-F238E27FC236}">
              <a16:creationId xmlns:a16="http://schemas.microsoft.com/office/drawing/2014/main" id="{00000000-0008-0000-0200-000017000000}"/>
            </a:ext>
          </a:extLst>
        </xdr:cNvPr>
        <xdr:cNvSpPr>
          <a:spLocks noChangeArrowheads="1"/>
        </xdr:cNvSpPr>
      </xdr:nvSpPr>
      <xdr:spPr bwMode="auto">
        <a:xfrm flipH="1" flipV="1">
          <a:off x="5411742" y="5076280"/>
          <a:ext cx="172629" cy="15974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24</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1</xdr:col>
      <xdr:colOff>34290</xdr:colOff>
      <xdr:row>36</xdr:row>
      <xdr:rowOff>1905</xdr:rowOff>
    </xdr:from>
    <xdr:to>
      <xdr:col>1</xdr:col>
      <xdr:colOff>228479</xdr:colOff>
      <xdr:row>36</xdr:row>
      <xdr:rowOff>154305</xdr:rowOff>
    </xdr:to>
    <xdr:sp macro="" textlink="">
      <xdr:nvSpPr>
        <xdr:cNvPr id="24" name="Rectángulo 108">
          <a:extLst>
            <a:ext uri="{FF2B5EF4-FFF2-40B4-BE49-F238E27FC236}">
              <a16:creationId xmlns:a16="http://schemas.microsoft.com/office/drawing/2014/main" id="{00000000-0008-0000-0200-000018000000}"/>
            </a:ext>
          </a:extLst>
        </xdr:cNvPr>
        <xdr:cNvSpPr>
          <a:spLocks noChangeArrowheads="1"/>
        </xdr:cNvSpPr>
      </xdr:nvSpPr>
      <xdr:spPr bwMode="auto">
        <a:xfrm>
          <a:off x="228600" y="8362950"/>
          <a:ext cx="19050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25</a:t>
          </a:r>
          <a:endParaRPr lang="es-ES" sz="9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15</xdr:col>
      <xdr:colOff>1905</xdr:colOff>
      <xdr:row>36</xdr:row>
      <xdr:rowOff>0</xdr:rowOff>
    </xdr:from>
    <xdr:to>
      <xdr:col>15</xdr:col>
      <xdr:colOff>198617</xdr:colOff>
      <xdr:row>36</xdr:row>
      <xdr:rowOff>118534</xdr:rowOff>
    </xdr:to>
    <xdr:sp macro="" textlink="">
      <xdr:nvSpPr>
        <xdr:cNvPr id="25" name="Rectangle 17">
          <a:extLst>
            <a:ext uri="{FF2B5EF4-FFF2-40B4-BE49-F238E27FC236}">
              <a16:creationId xmlns:a16="http://schemas.microsoft.com/office/drawing/2014/main" id="{00000000-0008-0000-0200-000019000000}"/>
            </a:ext>
          </a:extLst>
        </xdr:cNvPr>
        <xdr:cNvSpPr>
          <a:spLocks noChangeArrowheads="1"/>
        </xdr:cNvSpPr>
      </xdr:nvSpPr>
      <xdr:spPr bwMode="auto">
        <a:xfrm>
          <a:off x="5724525" y="8353425"/>
          <a:ext cx="180975" cy="133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26</a:t>
          </a:r>
          <a:endParaRPr lang="es-ES" sz="900" b="0" i="0" u="none" strike="noStrike" baseline="0">
            <a:solidFill>
              <a:srgbClr val="000000"/>
            </a:solidFill>
            <a:latin typeface="Times New Roman"/>
            <a:cs typeface="Times New Roman"/>
          </a:endParaRPr>
        </a:p>
        <a:p>
          <a:pPr algn="l" rtl="0">
            <a:defRPr sz="1000"/>
          </a:pPr>
          <a:endParaRPr lang="es-ES" sz="800" b="0" i="0" u="none" strike="noStrike" baseline="0">
            <a:solidFill>
              <a:srgbClr val="000000"/>
            </a:solidFill>
            <a:latin typeface="Times New Roman"/>
            <a:cs typeface="Times New Roman"/>
          </a:endParaRPr>
        </a:p>
      </xdr:txBody>
    </xdr:sp>
    <xdr:clientData/>
  </xdr:twoCellAnchor>
  <xdr:twoCellAnchor>
    <xdr:from>
      <xdr:col>9</xdr:col>
      <xdr:colOff>12700</xdr:colOff>
      <xdr:row>22</xdr:row>
      <xdr:rowOff>15874</xdr:rowOff>
    </xdr:from>
    <xdr:to>
      <xdr:col>9</xdr:col>
      <xdr:colOff>226060</xdr:colOff>
      <xdr:row>23</xdr:row>
      <xdr:rowOff>0</xdr:rowOff>
    </xdr:to>
    <xdr:sp macro="" textlink="">
      <xdr:nvSpPr>
        <xdr:cNvPr id="26" name="Rectangle 15">
          <a:extLst>
            <a:ext uri="{FF2B5EF4-FFF2-40B4-BE49-F238E27FC236}">
              <a16:creationId xmlns:a16="http://schemas.microsoft.com/office/drawing/2014/main" id="{00000000-0008-0000-0200-00001A000000}"/>
            </a:ext>
          </a:extLst>
        </xdr:cNvPr>
        <xdr:cNvSpPr>
          <a:spLocks noChangeArrowheads="1"/>
        </xdr:cNvSpPr>
      </xdr:nvSpPr>
      <xdr:spPr bwMode="auto">
        <a:xfrm flipH="1" flipV="1">
          <a:off x="3260725" y="5092699"/>
          <a:ext cx="190500" cy="21272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23</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xdr:col>
      <xdr:colOff>58420</xdr:colOff>
      <xdr:row>22</xdr:row>
      <xdr:rowOff>52069</xdr:rowOff>
    </xdr:from>
    <xdr:to>
      <xdr:col>3</xdr:col>
      <xdr:colOff>41031</xdr:colOff>
      <xdr:row>23</xdr:row>
      <xdr:rowOff>38175</xdr:rowOff>
    </xdr:to>
    <xdr:sp macro="" textlink="">
      <xdr:nvSpPr>
        <xdr:cNvPr id="27" name="Rectangle 15">
          <a:extLst>
            <a:ext uri="{FF2B5EF4-FFF2-40B4-BE49-F238E27FC236}">
              <a16:creationId xmlns:a16="http://schemas.microsoft.com/office/drawing/2014/main" id="{00000000-0008-0000-0200-00001B000000}"/>
            </a:ext>
          </a:extLst>
        </xdr:cNvPr>
        <xdr:cNvSpPr>
          <a:spLocks noChangeArrowheads="1"/>
        </xdr:cNvSpPr>
      </xdr:nvSpPr>
      <xdr:spPr bwMode="auto">
        <a:xfrm flipH="1" flipV="1">
          <a:off x="927100" y="5130799"/>
          <a:ext cx="193675" cy="21272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22</a:t>
          </a:r>
        </a:p>
        <a:p>
          <a:pPr algn="l" rtl="0">
            <a:defRPr sz="1000"/>
          </a:pPr>
          <a:endParaRPr lang="es-ES" sz="700" b="0"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226694</xdr:colOff>
      <xdr:row>3</xdr:row>
      <xdr:rowOff>0</xdr:rowOff>
    </xdr:from>
    <xdr:to>
      <xdr:col>2</xdr:col>
      <xdr:colOff>190426</xdr:colOff>
      <xdr:row>3</xdr:row>
      <xdr:rowOff>152400</xdr:rowOff>
    </xdr:to>
    <xdr:sp macro="" textlink="">
      <xdr:nvSpPr>
        <xdr:cNvPr id="7" name="Rectangle 15">
          <a:extLst>
            <a:ext uri="{FF2B5EF4-FFF2-40B4-BE49-F238E27FC236}">
              <a16:creationId xmlns:a16="http://schemas.microsoft.com/office/drawing/2014/main" id="{00000000-0008-0000-0300-000007000000}"/>
            </a:ext>
          </a:extLst>
        </xdr:cNvPr>
        <xdr:cNvSpPr>
          <a:spLocks noChangeArrowheads="1"/>
        </xdr:cNvSpPr>
      </xdr:nvSpPr>
      <xdr:spPr bwMode="auto">
        <a:xfrm flipH="1" flipV="1">
          <a:off x="380999" y="523875"/>
          <a:ext cx="190500"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27</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5</xdr:col>
      <xdr:colOff>0</xdr:colOff>
      <xdr:row>3</xdr:row>
      <xdr:rowOff>0</xdr:rowOff>
    </xdr:from>
    <xdr:to>
      <xdr:col>5</xdr:col>
      <xdr:colOff>171450</xdr:colOff>
      <xdr:row>4</xdr:row>
      <xdr:rowOff>0</xdr:rowOff>
    </xdr:to>
    <xdr:sp macro="" textlink="">
      <xdr:nvSpPr>
        <xdr:cNvPr id="8" name="Rectangle 15">
          <a:extLst>
            <a:ext uri="{FF2B5EF4-FFF2-40B4-BE49-F238E27FC236}">
              <a16:creationId xmlns:a16="http://schemas.microsoft.com/office/drawing/2014/main" id="{00000000-0008-0000-0300-000008000000}"/>
            </a:ext>
          </a:extLst>
        </xdr:cNvPr>
        <xdr:cNvSpPr>
          <a:spLocks noChangeArrowheads="1"/>
        </xdr:cNvSpPr>
      </xdr:nvSpPr>
      <xdr:spPr bwMode="auto">
        <a:xfrm flipH="1" flipV="1">
          <a:off x="1028700" y="52387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28</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10</xdr:col>
      <xdr:colOff>0</xdr:colOff>
      <xdr:row>3</xdr:row>
      <xdr:rowOff>0</xdr:rowOff>
    </xdr:from>
    <xdr:to>
      <xdr:col>11</xdr:col>
      <xdr:colOff>0</xdr:colOff>
      <xdr:row>3</xdr:row>
      <xdr:rowOff>152400</xdr:rowOff>
    </xdr:to>
    <xdr:sp macro="" textlink="">
      <xdr:nvSpPr>
        <xdr:cNvPr id="9" name="Rectangle 15">
          <a:extLst>
            <a:ext uri="{FF2B5EF4-FFF2-40B4-BE49-F238E27FC236}">
              <a16:creationId xmlns:a16="http://schemas.microsoft.com/office/drawing/2014/main" id="{00000000-0008-0000-0300-000009000000}"/>
            </a:ext>
          </a:extLst>
        </xdr:cNvPr>
        <xdr:cNvSpPr>
          <a:spLocks noChangeArrowheads="1"/>
        </xdr:cNvSpPr>
      </xdr:nvSpPr>
      <xdr:spPr bwMode="auto">
        <a:xfrm flipH="1" flipV="1">
          <a:off x="2524125" y="523875"/>
          <a:ext cx="238125" cy="152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29</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14</xdr:col>
      <xdr:colOff>0</xdr:colOff>
      <xdr:row>3</xdr:row>
      <xdr:rowOff>0</xdr:rowOff>
    </xdr:from>
    <xdr:to>
      <xdr:col>14</xdr:col>
      <xdr:colOff>171450</xdr:colOff>
      <xdr:row>4</xdr:row>
      <xdr:rowOff>0</xdr:rowOff>
    </xdr:to>
    <xdr:sp macro="" textlink="">
      <xdr:nvSpPr>
        <xdr:cNvPr id="10" name="Rectangle 15">
          <a:extLst>
            <a:ext uri="{FF2B5EF4-FFF2-40B4-BE49-F238E27FC236}">
              <a16:creationId xmlns:a16="http://schemas.microsoft.com/office/drawing/2014/main" id="{00000000-0008-0000-0300-00000A000000}"/>
            </a:ext>
          </a:extLst>
        </xdr:cNvPr>
        <xdr:cNvSpPr>
          <a:spLocks noChangeArrowheads="1"/>
        </xdr:cNvSpPr>
      </xdr:nvSpPr>
      <xdr:spPr bwMode="auto">
        <a:xfrm flipH="1" flipV="1">
          <a:off x="3381375" y="52387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30</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16</xdr:col>
      <xdr:colOff>0</xdr:colOff>
      <xdr:row>3</xdr:row>
      <xdr:rowOff>0</xdr:rowOff>
    </xdr:from>
    <xdr:to>
      <xdr:col>17</xdr:col>
      <xdr:colOff>38100</xdr:colOff>
      <xdr:row>4</xdr:row>
      <xdr:rowOff>0</xdr:rowOff>
    </xdr:to>
    <xdr:sp macro="" textlink="">
      <xdr:nvSpPr>
        <xdr:cNvPr id="11" name="Rectangle 15">
          <a:extLst>
            <a:ext uri="{FF2B5EF4-FFF2-40B4-BE49-F238E27FC236}">
              <a16:creationId xmlns:a16="http://schemas.microsoft.com/office/drawing/2014/main" id="{00000000-0008-0000-0300-00000B000000}"/>
            </a:ext>
          </a:extLst>
        </xdr:cNvPr>
        <xdr:cNvSpPr>
          <a:spLocks noChangeArrowheads="1"/>
        </xdr:cNvSpPr>
      </xdr:nvSpPr>
      <xdr:spPr bwMode="auto">
        <a:xfrm flipH="1" flipV="1">
          <a:off x="4210050" y="52387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31</a:t>
          </a:r>
        </a:p>
        <a:p>
          <a:pPr algn="l" rtl="0">
            <a:defRPr sz="1000"/>
          </a:pPr>
          <a:endParaRPr lang="es-ES" sz="700" b="0" i="0" u="none" strike="noStrike" baseline="0">
            <a:solidFill>
              <a:srgbClr val="000000"/>
            </a:solidFill>
            <a:latin typeface="Arial"/>
            <a:cs typeface="Arial"/>
          </a:endParaRPr>
        </a:p>
      </xdr:txBody>
    </xdr:sp>
    <xdr:clientData/>
  </xdr:twoCellAnchor>
  <xdr:twoCellAnchor>
    <xdr:from>
      <xdr:col>27</xdr:col>
      <xdr:colOff>0</xdr:colOff>
      <xdr:row>3</xdr:row>
      <xdr:rowOff>0</xdr:rowOff>
    </xdr:from>
    <xdr:to>
      <xdr:col>27</xdr:col>
      <xdr:colOff>171450</xdr:colOff>
      <xdr:row>4</xdr:row>
      <xdr:rowOff>0</xdr:rowOff>
    </xdr:to>
    <xdr:sp macro="" textlink="">
      <xdr:nvSpPr>
        <xdr:cNvPr id="12" name="Rectangle 15">
          <a:extLst>
            <a:ext uri="{FF2B5EF4-FFF2-40B4-BE49-F238E27FC236}">
              <a16:creationId xmlns:a16="http://schemas.microsoft.com/office/drawing/2014/main" id="{00000000-0008-0000-0300-00000C000000}"/>
            </a:ext>
          </a:extLst>
        </xdr:cNvPr>
        <xdr:cNvSpPr>
          <a:spLocks noChangeArrowheads="1"/>
        </xdr:cNvSpPr>
      </xdr:nvSpPr>
      <xdr:spPr bwMode="auto">
        <a:xfrm flipH="1" flipV="1">
          <a:off x="5667375" y="523875"/>
          <a:ext cx="171450" cy="1619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12700" tIns="12700" rIns="12700" bIns="12700" anchor="t" upright="1"/>
        <a:lstStyle/>
        <a:p>
          <a:pPr algn="l" rtl="0">
            <a:defRPr sz="1000"/>
          </a:pPr>
          <a:r>
            <a:rPr lang="es-ES" sz="900" b="0" i="0" u="none" strike="noStrike" baseline="0">
              <a:solidFill>
                <a:srgbClr val="000000"/>
              </a:solidFill>
              <a:latin typeface="Arial"/>
              <a:cs typeface="Arial"/>
            </a:rPr>
            <a:t>32</a:t>
          </a:r>
        </a:p>
        <a:p>
          <a:pPr algn="l" rtl="0">
            <a:defRPr sz="1000"/>
          </a:pPr>
          <a:endParaRPr lang="es-ES" sz="7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0"/>
  </sheetPr>
  <dimension ref="A1:V70"/>
  <sheetViews>
    <sheetView topLeftCell="A4" zoomScaleNormal="100" workbookViewId="0">
      <selection activeCell="T19" sqref="T19:V19"/>
    </sheetView>
  </sheetViews>
  <sheetFormatPr baseColWidth="10" defaultColWidth="11.44140625" defaultRowHeight="13.2" x14ac:dyDescent="0.25"/>
  <cols>
    <col min="1" max="1" width="6.6640625" style="1" customWidth="1"/>
    <col min="2" max="2" width="10.44140625" style="1" customWidth="1"/>
    <col min="3" max="3" width="11.109375" style="1" customWidth="1"/>
    <col min="4" max="4" width="3.6640625" style="1" customWidth="1"/>
    <col min="5" max="6" width="6.6640625" style="1" customWidth="1"/>
    <col min="7" max="7" width="4.6640625" style="1" customWidth="1"/>
    <col min="8" max="8" width="11.109375" style="1" customWidth="1"/>
    <col min="9" max="9" width="3.21875" style="1" customWidth="1"/>
    <col min="10" max="10" width="3" style="1" customWidth="1"/>
    <col min="11" max="15" width="2.6640625" style="1" customWidth="1"/>
    <col min="16" max="16" width="3.44140625" style="1" customWidth="1"/>
    <col min="17" max="17" width="2.6640625" style="1" customWidth="1"/>
    <col min="18" max="18" width="2.88671875" style="1" customWidth="1"/>
    <col min="19" max="19" width="3.21875" style="4" customWidth="1"/>
    <col min="20" max="20" width="9.109375" style="1" customWidth="1"/>
    <col min="21" max="21" width="8.109375" style="1" customWidth="1"/>
    <col min="22" max="22" width="8.44140625" style="1" customWidth="1"/>
    <col min="23" max="16384" width="11.44140625" style="1"/>
  </cols>
  <sheetData>
    <row r="1" spans="1:22" ht="13.8" thickBot="1" x14ac:dyDescent="0.3">
      <c r="A1" s="94"/>
      <c r="B1" s="94"/>
      <c r="C1" s="94"/>
      <c r="D1" s="94"/>
      <c r="E1" s="94"/>
      <c r="F1" s="94"/>
      <c r="G1" s="94"/>
      <c r="H1" s="94"/>
      <c r="I1" s="94"/>
      <c r="J1" s="94"/>
      <c r="K1" s="94"/>
      <c r="L1" s="94"/>
      <c r="M1" s="94"/>
      <c r="N1" s="94"/>
      <c r="O1" s="94"/>
      <c r="P1" s="94"/>
      <c r="Q1" s="94"/>
      <c r="R1" s="94"/>
      <c r="S1" s="94"/>
      <c r="T1" s="94"/>
      <c r="U1" s="94"/>
      <c r="V1" s="94"/>
    </row>
    <row r="2" spans="1:22" ht="15" customHeight="1" x14ac:dyDescent="0.25">
      <c r="A2" s="108"/>
      <c r="B2" s="109"/>
      <c r="C2" s="109"/>
      <c r="D2" s="85" t="s">
        <v>55</v>
      </c>
      <c r="E2" s="86"/>
      <c r="F2" s="86"/>
      <c r="G2" s="86"/>
      <c r="H2" s="86"/>
      <c r="I2" s="86"/>
      <c r="J2" s="86"/>
      <c r="K2" s="86"/>
      <c r="L2" s="86"/>
      <c r="M2" s="86"/>
      <c r="N2" s="86"/>
      <c r="O2" s="86"/>
      <c r="P2" s="86"/>
      <c r="Q2" s="86"/>
      <c r="R2" s="86"/>
      <c r="S2" s="86"/>
      <c r="T2" s="86"/>
      <c r="U2" s="86"/>
      <c r="V2" s="87"/>
    </row>
    <row r="3" spans="1:22" ht="13.5" customHeight="1" x14ac:dyDescent="0.25">
      <c r="A3" s="100"/>
      <c r="B3" s="97"/>
      <c r="C3" s="97"/>
      <c r="D3" s="88"/>
      <c r="E3" s="89"/>
      <c r="F3" s="89"/>
      <c r="G3" s="89"/>
      <c r="H3" s="89"/>
      <c r="I3" s="89"/>
      <c r="J3" s="89"/>
      <c r="K3" s="89"/>
      <c r="L3" s="89"/>
      <c r="M3" s="89"/>
      <c r="N3" s="89"/>
      <c r="O3" s="89"/>
      <c r="P3" s="89"/>
      <c r="Q3" s="89"/>
      <c r="R3" s="89"/>
      <c r="S3" s="89"/>
      <c r="T3" s="89"/>
      <c r="U3" s="89"/>
      <c r="V3" s="90"/>
    </row>
    <row r="4" spans="1:22" ht="16.5" customHeight="1" x14ac:dyDescent="0.25">
      <c r="A4" s="100"/>
      <c r="B4" s="97"/>
      <c r="C4" s="97"/>
      <c r="D4" s="88"/>
      <c r="E4" s="89"/>
      <c r="F4" s="89"/>
      <c r="G4" s="89"/>
      <c r="H4" s="89"/>
      <c r="I4" s="89"/>
      <c r="J4" s="89"/>
      <c r="K4" s="89"/>
      <c r="L4" s="89"/>
      <c r="M4" s="89"/>
      <c r="N4" s="89"/>
      <c r="O4" s="89"/>
      <c r="P4" s="89"/>
      <c r="Q4" s="89"/>
      <c r="R4" s="89"/>
      <c r="S4" s="89"/>
      <c r="T4" s="89"/>
      <c r="U4" s="89"/>
      <c r="V4" s="90"/>
    </row>
    <row r="5" spans="1:22" ht="13.2" customHeight="1" x14ac:dyDescent="0.25">
      <c r="A5" s="100"/>
      <c r="B5" s="97"/>
      <c r="C5" s="97"/>
      <c r="D5" s="91" t="s">
        <v>78</v>
      </c>
      <c r="E5" s="92"/>
      <c r="F5" s="92"/>
      <c r="G5" s="92"/>
      <c r="H5" s="92"/>
      <c r="I5" s="92"/>
      <c r="J5" s="92"/>
      <c r="K5" s="92"/>
      <c r="L5" s="92"/>
      <c r="M5" s="92"/>
      <c r="N5" s="92"/>
      <c r="O5" s="92"/>
      <c r="P5" s="92"/>
      <c r="Q5" s="92"/>
      <c r="R5" s="92"/>
      <c r="S5" s="92"/>
      <c r="T5" s="92"/>
      <c r="U5" s="92"/>
      <c r="V5" s="93"/>
    </row>
    <row r="6" spans="1:22" ht="0.6" customHeight="1" x14ac:dyDescent="0.3">
      <c r="A6" s="100"/>
      <c r="B6" s="97"/>
      <c r="C6" s="97"/>
      <c r="D6" s="97"/>
      <c r="E6" s="97"/>
      <c r="F6" s="97"/>
      <c r="G6" s="97"/>
      <c r="H6" s="97"/>
      <c r="I6" s="97"/>
      <c r="J6" s="97"/>
      <c r="K6" s="97"/>
      <c r="L6" s="97"/>
      <c r="M6" s="97"/>
      <c r="N6" s="97"/>
      <c r="O6" s="97"/>
      <c r="P6" s="97"/>
      <c r="Q6" s="97"/>
      <c r="R6" s="97"/>
      <c r="S6" s="97"/>
      <c r="T6" s="97"/>
      <c r="U6" s="97"/>
      <c r="V6" s="101"/>
    </row>
    <row r="7" spans="1:22" ht="24.6" customHeight="1" x14ac:dyDescent="0.3">
      <c r="A7" s="98" t="s">
        <v>654</v>
      </c>
      <c r="B7" s="99"/>
      <c r="C7" s="84" t="s">
        <v>131</v>
      </c>
      <c r="D7" s="81"/>
      <c r="E7" s="115" t="s">
        <v>56</v>
      </c>
      <c r="F7" s="116"/>
      <c r="G7" s="116"/>
      <c r="H7" s="117"/>
      <c r="I7" s="51"/>
      <c r="J7" s="51"/>
      <c r="K7" s="51"/>
      <c r="L7" s="51"/>
      <c r="M7" s="51"/>
      <c r="N7" s="51"/>
      <c r="O7" s="51"/>
      <c r="P7" s="51"/>
      <c r="Q7" s="52"/>
      <c r="R7" s="52"/>
      <c r="S7" s="53"/>
      <c r="T7" s="97" t="s">
        <v>57</v>
      </c>
      <c r="U7" s="102"/>
      <c r="V7" s="103"/>
    </row>
    <row r="8" spans="1:22" ht="23.4" x14ac:dyDescent="0.45">
      <c r="A8" s="113"/>
      <c r="B8" s="114"/>
      <c r="C8" s="82" t="s">
        <v>653</v>
      </c>
      <c r="D8" s="83"/>
      <c r="E8" s="115" t="s">
        <v>132</v>
      </c>
      <c r="F8" s="116"/>
      <c r="G8" s="116"/>
      <c r="H8" s="117"/>
      <c r="I8" s="54"/>
      <c r="J8" s="54"/>
      <c r="K8" s="54"/>
      <c r="L8" s="54"/>
      <c r="M8" s="54"/>
      <c r="N8" s="54"/>
      <c r="O8" s="54"/>
      <c r="P8" s="54"/>
      <c r="Q8" s="55"/>
      <c r="R8" s="55"/>
      <c r="S8" s="53"/>
      <c r="T8" s="110"/>
      <c r="U8" s="111"/>
      <c r="V8" s="112"/>
    </row>
    <row r="9" spans="1:22" ht="18" customHeight="1" x14ac:dyDescent="0.3">
      <c r="A9" s="100" t="s">
        <v>79</v>
      </c>
      <c r="B9" s="97"/>
      <c r="C9" s="97"/>
      <c r="D9" s="106"/>
      <c r="E9" s="106"/>
      <c r="F9" s="106"/>
      <c r="G9" s="106"/>
      <c r="H9" s="106"/>
      <c r="I9" s="106"/>
      <c r="J9" s="106"/>
      <c r="K9" s="106"/>
      <c r="L9" s="106"/>
      <c r="M9" s="106"/>
      <c r="N9" s="106"/>
      <c r="O9" s="106"/>
      <c r="P9" s="106"/>
      <c r="Q9" s="106"/>
      <c r="R9" s="106"/>
      <c r="S9" s="106"/>
      <c r="T9" s="106"/>
      <c r="U9" s="106"/>
      <c r="V9" s="107"/>
    </row>
    <row r="10" spans="1:22" s="4" customFormat="1" ht="7.8" hidden="1" customHeight="1" x14ac:dyDescent="0.3">
      <c r="A10" s="100"/>
      <c r="B10" s="97"/>
      <c r="C10" s="97"/>
      <c r="D10" s="97"/>
      <c r="E10" s="97"/>
      <c r="F10" s="97"/>
      <c r="G10" s="97"/>
      <c r="H10" s="97"/>
      <c r="I10" s="97"/>
      <c r="J10" s="97"/>
      <c r="K10" s="97"/>
      <c r="L10" s="97"/>
      <c r="M10" s="97"/>
      <c r="N10" s="97"/>
      <c r="O10" s="97"/>
      <c r="P10" s="97"/>
      <c r="Q10" s="97"/>
      <c r="R10" s="97"/>
      <c r="S10" s="97"/>
      <c r="T10" s="97"/>
      <c r="U10" s="97"/>
      <c r="V10" s="101"/>
    </row>
    <row r="11" spans="1:22" s="4" customFormat="1" ht="18.600000000000001" customHeight="1" x14ac:dyDescent="0.3">
      <c r="A11" s="95" t="s">
        <v>66</v>
      </c>
      <c r="B11" s="96"/>
      <c r="C11" s="96"/>
      <c r="D11" s="97" t="s">
        <v>4</v>
      </c>
      <c r="E11" s="97"/>
      <c r="F11" s="97"/>
      <c r="G11" s="97" t="s">
        <v>5</v>
      </c>
      <c r="H11" s="97"/>
      <c r="I11" s="97"/>
      <c r="J11" s="97"/>
      <c r="K11" s="97"/>
      <c r="L11" s="97" t="s">
        <v>6</v>
      </c>
      <c r="M11" s="97"/>
      <c r="N11" s="97"/>
      <c r="O11" s="97"/>
      <c r="P11" s="97"/>
      <c r="Q11" s="97"/>
      <c r="R11" s="97"/>
      <c r="S11" s="97" t="s">
        <v>7</v>
      </c>
      <c r="T11" s="97"/>
      <c r="U11" s="97"/>
      <c r="V11" s="101"/>
    </row>
    <row r="12" spans="1:22" s="4" customFormat="1" ht="16.95" customHeight="1" x14ac:dyDescent="0.3">
      <c r="A12" s="95" t="s">
        <v>656</v>
      </c>
      <c r="B12" s="96"/>
      <c r="C12" s="96"/>
      <c r="D12" s="104"/>
      <c r="E12" s="104"/>
      <c r="F12" s="104"/>
      <c r="G12" s="119"/>
      <c r="H12" s="119"/>
      <c r="I12" s="119"/>
      <c r="J12" s="119"/>
      <c r="K12" s="119"/>
      <c r="L12" s="119"/>
      <c r="M12" s="119"/>
      <c r="N12" s="119"/>
      <c r="O12" s="119"/>
      <c r="P12" s="119"/>
      <c r="Q12" s="119"/>
      <c r="R12" s="119"/>
      <c r="S12" s="104"/>
      <c r="T12" s="104"/>
      <c r="U12" s="104"/>
      <c r="V12" s="105"/>
    </row>
    <row r="13" spans="1:22" ht="14.4" x14ac:dyDescent="0.3">
      <c r="A13" s="100" t="s">
        <v>8</v>
      </c>
      <c r="B13" s="97"/>
      <c r="C13" s="97"/>
      <c r="D13" s="97"/>
      <c r="E13" s="97" t="s">
        <v>9</v>
      </c>
      <c r="F13" s="97"/>
      <c r="G13" s="97"/>
      <c r="H13" s="97"/>
      <c r="I13" s="97"/>
      <c r="J13" s="97" t="s">
        <v>10</v>
      </c>
      <c r="K13" s="97"/>
      <c r="L13" s="97"/>
      <c r="M13" s="97"/>
      <c r="N13" s="97"/>
      <c r="O13" s="97"/>
      <c r="P13" s="97"/>
      <c r="Q13" s="97"/>
      <c r="R13" s="97"/>
      <c r="S13" s="138" t="s">
        <v>80</v>
      </c>
      <c r="T13" s="138"/>
      <c r="U13" s="138"/>
      <c r="V13" s="139"/>
    </row>
    <row r="14" spans="1:22" ht="13.8" x14ac:dyDescent="0.25">
      <c r="A14" s="118"/>
      <c r="B14" s="119"/>
      <c r="C14" s="119"/>
      <c r="D14" s="119"/>
      <c r="E14" s="119"/>
      <c r="F14" s="119"/>
      <c r="G14" s="119"/>
      <c r="H14" s="119"/>
      <c r="I14" s="119"/>
      <c r="J14" s="120" t="s">
        <v>171</v>
      </c>
      <c r="K14" s="120"/>
      <c r="L14" s="120"/>
      <c r="M14" s="120"/>
      <c r="N14" s="120"/>
      <c r="O14" s="120"/>
      <c r="P14" s="120"/>
      <c r="Q14" s="120"/>
      <c r="R14" s="120"/>
      <c r="S14" s="120" t="s">
        <v>203</v>
      </c>
      <c r="T14" s="120"/>
      <c r="U14" s="120"/>
      <c r="V14" s="121"/>
    </row>
    <row r="15" spans="1:22" ht="14.4" x14ac:dyDescent="0.3">
      <c r="A15" s="100" t="s">
        <v>11</v>
      </c>
      <c r="B15" s="97"/>
      <c r="C15" s="97"/>
      <c r="D15" s="97" t="s">
        <v>12</v>
      </c>
      <c r="E15" s="97"/>
      <c r="F15" s="97" t="s">
        <v>13</v>
      </c>
      <c r="G15" s="97"/>
      <c r="H15" s="97"/>
      <c r="I15" s="97"/>
      <c r="J15" s="97"/>
      <c r="K15" s="97" t="s">
        <v>14</v>
      </c>
      <c r="L15" s="97"/>
      <c r="M15" s="97"/>
      <c r="N15" s="97"/>
      <c r="O15" s="97"/>
      <c r="P15" s="97"/>
      <c r="Q15" s="97"/>
      <c r="R15" s="97"/>
      <c r="S15" s="97" t="s">
        <v>15</v>
      </c>
      <c r="T15" s="97"/>
      <c r="U15" s="97"/>
      <c r="V15" s="101"/>
    </row>
    <row r="16" spans="1:22" ht="13.8" customHeight="1" thickBot="1" x14ac:dyDescent="0.35">
      <c r="A16" s="149"/>
      <c r="B16" s="150"/>
      <c r="C16" s="150"/>
      <c r="D16" s="124"/>
      <c r="E16" s="124"/>
      <c r="F16" s="143"/>
      <c r="G16" s="144"/>
      <c r="H16" s="144"/>
      <c r="I16" s="144"/>
      <c r="J16" s="144"/>
      <c r="K16" s="56" t="s">
        <v>67</v>
      </c>
      <c r="L16" s="58" t="s">
        <v>133</v>
      </c>
      <c r="M16" s="127"/>
      <c r="N16" s="127"/>
      <c r="O16" s="57"/>
      <c r="P16" s="57" t="s">
        <v>134</v>
      </c>
      <c r="Q16" s="127"/>
      <c r="R16" s="128"/>
      <c r="S16" s="156" t="s">
        <v>315</v>
      </c>
      <c r="T16" s="156"/>
      <c r="U16" s="156"/>
      <c r="V16" s="157"/>
    </row>
    <row r="17" spans="1:22" s="4" customFormat="1" ht="1.8" hidden="1" customHeight="1" x14ac:dyDescent="0.25">
      <c r="A17" s="160"/>
      <c r="B17" s="160"/>
      <c r="C17" s="160"/>
      <c r="D17" s="160"/>
      <c r="E17" s="160"/>
      <c r="F17" s="160"/>
      <c r="G17" s="160"/>
      <c r="H17" s="160"/>
      <c r="I17" s="160"/>
      <c r="J17" s="160"/>
      <c r="K17" s="160"/>
      <c r="L17" s="160"/>
      <c r="M17" s="160"/>
      <c r="N17" s="160"/>
      <c r="O17" s="160"/>
      <c r="P17" s="160"/>
      <c r="Q17" s="160"/>
      <c r="R17" s="160"/>
      <c r="S17" s="160"/>
      <c r="T17" s="160"/>
      <c r="U17" s="160"/>
      <c r="V17" s="160"/>
    </row>
    <row r="18" spans="1:22" ht="13.8" x14ac:dyDescent="0.25">
      <c r="A18" s="151" t="s">
        <v>658</v>
      </c>
      <c r="B18" s="152"/>
      <c r="C18" s="152"/>
      <c r="D18" s="152"/>
      <c r="E18" s="152"/>
      <c r="F18" s="152"/>
      <c r="G18" s="125" t="s">
        <v>65</v>
      </c>
      <c r="H18" s="125"/>
      <c r="I18" s="125"/>
      <c r="J18" s="125"/>
      <c r="K18" s="125"/>
      <c r="L18" s="125"/>
      <c r="M18" s="125"/>
      <c r="N18" s="125"/>
      <c r="O18" s="125"/>
      <c r="P18" s="125"/>
      <c r="Q18" s="125"/>
      <c r="R18" s="125"/>
      <c r="S18" s="125"/>
      <c r="T18" s="125" t="s">
        <v>64</v>
      </c>
      <c r="U18" s="125"/>
      <c r="V18" s="126"/>
    </row>
    <row r="19" spans="1:22" ht="15.75" customHeight="1" x14ac:dyDescent="0.25">
      <c r="A19" s="151"/>
      <c r="B19" s="152"/>
      <c r="C19" s="152"/>
      <c r="D19" s="152"/>
      <c r="E19" s="152"/>
      <c r="F19" s="152"/>
      <c r="G19" s="129" t="s">
        <v>657</v>
      </c>
      <c r="H19" s="130"/>
      <c r="I19" s="130"/>
      <c r="J19" s="130"/>
      <c r="K19" s="130"/>
      <c r="L19" s="130"/>
      <c r="M19" s="130"/>
      <c r="N19" s="130"/>
      <c r="O19" s="130"/>
      <c r="P19" s="130"/>
      <c r="Q19" s="130"/>
      <c r="R19" s="130"/>
      <c r="S19" s="131"/>
      <c r="T19" s="125" t="s">
        <v>655</v>
      </c>
      <c r="U19" s="125"/>
      <c r="V19" s="126"/>
    </row>
    <row r="20" spans="1:22" ht="13.8" x14ac:dyDescent="0.25">
      <c r="A20" s="132"/>
      <c r="B20" s="133"/>
      <c r="C20" s="133"/>
      <c r="D20" s="133"/>
      <c r="E20" s="133"/>
      <c r="F20" s="134"/>
      <c r="G20" s="158" t="s">
        <v>69</v>
      </c>
      <c r="H20" s="158"/>
      <c r="I20" s="158"/>
      <c r="J20" s="158"/>
      <c r="K20" s="158"/>
      <c r="L20" s="158"/>
      <c r="M20" s="158"/>
      <c r="N20" s="158"/>
      <c r="O20" s="158"/>
      <c r="P20" s="158"/>
      <c r="Q20" s="158"/>
      <c r="R20" s="158"/>
      <c r="S20" s="158"/>
      <c r="T20" s="148" t="s">
        <v>135</v>
      </c>
      <c r="U20" s="125"/>
      <c r="V20" s="126"/>
    </row>
    <row r="21" spans="1:22" ht="14.4" thickBot="1" x14ac:dyDescent="0.3">
      <c r="A21" s="135"/>
      <c r="B21" s="136"/>
      <c r="C21" s="136"/>
      <c r="D21" s="136"/>
      <c r="E21" s="136"/>
      <c r="F21" s="137"/>
      <c r="G21" s="159"/>
      <c r="H21" s="159"/>
      <c r="I21" s="159"/>
      <c r="J21" s="159"/>
      <c r="K21" s="159"/>
      <c r="L21" s="159"/>
      <c r="M21" s="159"/>
      <c r="N21" s="159"/>
      <c r="O21" s="159"/>
      <c r="P21" s="159"/>
      <c r="Q21" s="159"/>
      <c r="R21" s="159"/>
      <c r="S21" s="159"/>
      <c r="T21" s="122">
        <f>Hoja2!S51</f>
        <v>0</v>
      </c>
      <c r="U21" s="122"/>
      <c r="V21" s="123"/>
    </row>
    <row r="22" spans="1:22" ht="13.8" thickBot="1" x14ac:dyDescent="0.3"/>
    <row r="23" spans="1:22" s="39" customFormat="1" ht="67.2" customHeight="1" x14ac:dyDescent="0.2">
      <c r="A23" s="145" t="s">
        <v>111</v>
      </c>
      <c r="B23" s="146"/>
      <c r="C23" s="146"/>
      <c r="D23" s="146"/>
      <c r="E23" s="146"/>
      <c r="F23" s="146"/>
      <c r="G23" s="146"/>
      <c r="H23" s="146"/>
      <c r="I23" s="146"/>
      <c r="J23" s="146"/>
      <c r="K23" s="146"/>
      <c r="L23" s="146"/>
      <c r="M23" s="146"/>
      <c r="N23" s="146"/>
      <c r="O23" s="146"/>
      <c r="P23" s="146"/>
      <c r="Q23" s="146"/>
      <c r="R23" s="146"/>
      <c r="S23" s="146"/>
      <c r="T23" s="146"/>
      <c r="U23" s="146"/>
      <c r="V23" s="147"/>
    </row>
    <row r="24" spans="1:22" s="39" customFormat="1" ht="12" x14ac:dyDescent="0.2">
      <c r="A24" s="153" t="s">
        <v>96</v>
      </c>
      <c r="B24" s="154"/>
      <c r="C24" s="154"/>
      <c r="D24" s="154"/>
      <c r="E24" s="154"/>
      <c r="F24" s="154"/>
      <c r="G24" s="154"/>
      <c r="H24" s="154"/>
      <c r="I24" s="154"/>
      <c r="J24" s="154"/>
      <c r="K24" s="154"/>
      <c r="L24" s="154"/>
      <c r="M24" s="154"/>
      <c r="N24" s="154"/>
      <c r="O24" s="154"/>
      <c r="P24" s="154"/>
      <c r="Q24" s="154"/>
      <c r="R24" s="154"/>
      <c r="S24" s="154"/>
      <c r="T24" s="154"/>
      <c r="U24" s="154"/>
      <c r="V24" s="155"/>
    </row>
    <row r="25" spans="1:22" s="39" customFormat="1" ht="59.4" customHeight="1" x14ac:dyDescent="0.2">
      <c r="A25" s="140" t="s">
        <v>112</v>
      </c>
      <c r="B25" s="141"/>
      <c r="C25" s="141"/>
      <c r="D25" s="141"/>
      <c r="E25" s="141"/>
      <c r="F25" s="141"/>
      <c r="G25" s="141"/>
      <c r="H25" s="141"/>
      <c r="I25" s="141"/>
      <c r="J25" s="141"/>
      <c r="K25" s="141"/>
      <c r="L25" s="141"/>
      <c r="M25" s="141"/>
      <c r="N25" s="141"/>
      <c r="O25" s="141"/>
      <c r="P25" s="141"/>
      <c r="Q25" s="141"/>
      <c r="R25" s="141"/>
      <c r="S25" s="141"/>
      <c r="T25" s="141"/>
      <c r="U25" s="141"/>
      <c r="V25" s="142"/>
    </row>
    <row r="26" spans="1:22" s="39" customFormat="1" ht="12" x14ac:dyDescent="0.2">
      <c r="A26" s="140" t="s">
        <v>113</v>
      </c>
      <c r="B26" s="141"/>
      <c r="C26" s="141"/>
      <c r="D26" s="141"/>
      <c r="E26" s="141"/>
      <c r="F26" s="141"/>
      <c r="G26" s="141"/>
      <c r="H26" s="141"/>
      <c r="I26" s="141"/>
      <c r="J26" s="141"/>
      <c r="K26" s="141"/>
      <c r="L26" s="141"/>
      <c r="M26" s="141"/>
      <c r="N26" s="141"/>
      <c r="O26" s="141"/>
      <c r="P26" s="141"/>
      <c r="Q26" s="141"/>
      <c r="R26" s="141"/>
      <c r="S26" s="141"/>
      <c r="T26" s="141"/>
      <c r="U26" s="141"/>
      <c r="V26" s="142"/>
    </row>
    <row r="27" spans="1:22" s="39" customFormat="1" ht="12" x14ac:dyDescent="0.2">
      <c r="A27" s="140" t="s">
        <v>114</v>
      </c>
      <c r="B27" s="141"/>
      <c r="C27" s="141"/>
      <c r="D27" s="141"/>
      <c r="E27" s="141"/>
      <c r="F27" s="141"/>
      <c r="G27" s="141"/>
      <c r="H27" s="141"/>
      <c r="I27" s="141"/>
      <c r="J27" s="141"/>
      <c r="K27" s="141"/>
      <c r="L27" s="141"/>
      <c r="M27" s="141"/>
      <c r="N27" s="141"/>
      <c r="O27" s="141"/>
      <c r="P27" s="141"/>
      <c r="Q27" s="141"/>
      <c r="R27" s="141"/>
      <c r="S27" s="141"/>
      <c r="T27" s="141"/>
      <c r="U27" s="141"/>
      <c r="V27" s="142"/>
    </row>
    <row r="28" spans="1:22" s="39" customFormat="1" ht="12" x14ac:dyDescent="0.2">
      <c r="A28" s="140" t="s">
        <v>115</v>
      </c>
      <c r="B28" s="141"/>
      <c r="C28" s="141"/>
      <c r="D28" s="141"/>
      <c r="E28" s="141"/>
      <c r="F28" s="141"/>
      <c r="G28" s="141"/>
      <c r="H28" s="141"/>
      <c r="I28" s="141"/>
      <c r="J28" s="141"/>
      <c r="K28" s="141"/>
      <c r="L28" s="141"/>
      <c r="M28" s="141"/>
      <c r="N28" s="141"/>
      <c r="O28" s="141"/>
      <c r="P28" s="141"/>
      <c r="Q28" s="141"/>
      <c r="R28" s="141"/>
      <c r="S28" s="141"/>
      <c r="T28" s="141"/>
      <c r="U28" s="141"/>
      <c r="V28" s="142"/>
    </row>
    <row r="29" spans="1:22" s="39" customFormat="1" ht="12" x14ac:dyDescent="0.2">
      <c r="A29" s="140" t="s">
        <v>116</v>
      </c>
      <c r="B29" s="141"/>
      <c r="C29" s="141"/>
      <c r="D29" s="141"/>
      <c r="E29" s="141"/>
      <c r="F29" s="141"/>
      <c r="G29" s="141"/>
      <c r="H29" s="141"/>
      <c r="I29" s="141"/>
      <c r="J29" s="141"/>
      <c r="K29" s="141"/>
      <c r="L29" s="141"/>
      <c r="M29" s="141"/>
      <c r="N29" s="141"/>
      <c r="O29" s="141"/>
      <c r="P29" s="141"/>
      <c r="Q29" s="141"/>
      <c r="R29" s="141"/>
      <c r="S29" s="141"/>
      <c r="T29" s="141"/>
      <c r="U29" s="141"/>
      <c r="V29" s="142"/>
    </row>
    <row r="30" spans="1:22" s="39" customFormat="1" ht="12" x14ac:dyDescent="0.2">
      <c r="A30" s="153" t="s">
        <v>97</v>
      </c>
      <c r="B30" s="154"/>
      <c r="C30" s="154"/>
      <c r="D30" s="154"/>
      <c r="E30" s="154"/>
      <c r="F30" s="154"/>
      <c r="G30" s="154"/>
      <c r="H30" s="154"/>
      <c r="I30" s="154"/>
      <c r="J30" s="154"/>
      <c r="K30" s="154"/>
      <c r="L30" s="154"/>
      <c r="M30" s="154"/>
      <c r="N30" s="154"/>
      <c r="O30" s="154"/>
      <c r="P30" s="154"/>
      <c r="Q30" s="154"/>
      <c r="R30" s="154"/>
      <c r="S30" s="154"/>
      <c r="T30" s="154"/>
      <c r="U30" s="154"/>
      <c r="V30" s="155"/>
    </row>
    <row r="31" spans="1:22" s="39" customFormat="1" ht="40.200000000000003" customHeight="1" x14ac:dyDescent="0.2">
      <c r="A31" s="140" t="s">
        <v>117</v>
      </c>
      <c r="B31" s="141"/>
      <c r="C31" s="141"/>
      <c r="D31" s="141"/>
      <c r="E31" s="141"/>
      <c r="F31" s="141"/>
      <c r="G31" s="141"/>
      <c r="H31" s="141"/>
      <c r="I31" s="141"/>
      <c r="J31" s="141"/>
      <c r="K31" s="141"/>
      <c r="L31" s="141"/>
      <c r="M31" s="141"/>
      <c r="N31" s="141"/>
      <c r="O31" s="141"/>
      <c r="P31" s="141"/>
      <c r="Q31" s="141"/>
      <c r="R31" s="141"/>
      <c r="S31" s="141"/>
      <c r="T31" s="141"/>
      <c r="U31" s="141"/>
      <c r="V31" s="142"/>
    </row>
    <row r="32" spans="1:22" s="39" customFormat="1" ht="25.2" customHeight="1" x14ac:dyDescent="0.2">
      <c r="A32" s="140" t="s">
        <v>118</v>
      </c>
      <c r="B32" s="141"/>
      <c r="C32" s="141"/>
      <c r="D32" s="141"/>
      <c r="E32" s="141"/>
      <c r="F32" s="141"/>
      <c r="G32" s="141"/>
      <c r="H32" s="141"/>
      <c r="I32" s="141"/>
      <c r="J32" s="141"/>
      <c r="K32" s="141"/>
      <c r="L32" s="141"/>
      <c r="M32" s="141"/>
      <c r="N32" s="141"/>
      <c r="O32" s="141"/>
      <c r="P32" s="141"/>
      <c r="Q32" s="141"/>
      <c r="R32" s="141"/>
      <c r="S32" s="141"/>
      <c r="T32" s="141"/>
      <c r="U32" s="141"/>
      <c r="V32" s="142"/>
    </row>
    <row r="33" spans="1:22" s="39" customFormat="1" ht="12" x14ac:dyDescent="0.2">
      <c r="A33" s="140" t="s">
        <v>119</v>
      </c>
      <c r="B33" s="141"/>
      <c r="C33" s="141"/>
      <c r="D33" s="141"/>
      <c r="E33" s="141"/>
      <c r="F33" s="141"/>
      <c r="G33" s="141"/>
      <c r="H33" s="141"/>
      <c r="I33" s="141"/>
      <c r="J33" s="141"/>
      <c r="K33" s="141"/>
      <c r="L33" s="141"/>
      <c r="M33" s="141"/>
      <c r="N33" s="141"/>
      <c r="O33" s="141"/>
      <c r="P33" s="141"/>
      <c r="Q33" s="141"/>
      <c r="R33" s="141"/>
      <c r="S33" s="141"/>
      <c r="T33" s="141"/>
      <c r="U33" s="141"/>
      <c r="V33" s="142"/>
    </row>
    <row r="34" spans="1:22" s="39" customFormat="1" ht="12" x14ac:dyDescent="0.2">
      <c r="A34" s="140" t="s">
        <v>120</v>
      </c>
      <c r="B34" s="141"/>
      <c r="C34" s="141"/>
      <c r="D34" s="141"/>
      <c r="E34" s="141"/>
      <c r="F34" s="141"/>
      <c r="G34" s="141"/>
      <c r="H34" s="141"/>
      <c r="I34" s="141"/>
      <c r="J34" s="141"/>
      <c r="K34" s="141"/>
      <c r="L34" s="141"/>
      <c r="M34" s="141"/>
      <c r="N34" s="141"/>
      <c r="O34" s="141"/>
      <c r="P34" s="141"/>
      <c r="Q34" s="141"/>
      <c r="R34" s="141"/>
      <c r="S34" s="141"/>
      <c r="T34" s="141"/>
      <c r="U34" s="141"/>
      <c r="V34" s="142"/>
    </row>
    <row r="35" spans="1:22" s="39" customFormat="1" ht="58.5" customHeight="1" x14ac:dyDescent="0.2">
      <c r="A35" s="140" t="s">
        <v>121</v>
      </c>
      <c r="B35" s="141"/>
      <c r="C35" s="141"/>
      <c r="D35" s="141"/>
      <c r="E35" s="141"/>
      <c r="F35" s="141"/>
      <c r="G35" s="141"/>
      <c r="H35" s="141"/>
      <c r="I35" s="141"/>
      <c r="J35" s="141"/>
      <c r="K35" s="141"/>
      <c r="L35" s="141"/>
      <c r="M35" s="141"/>
      <c r="N35" s="141"/>
      <c r="O35" s="141"/>
      <c r="P35" s="141"/>
      <c r="Q35" s="141"/>
      <c r="R35" s="141"/>
      <c r="S35" s="141"/>
      <c r="T35" s="141"/>
      <c r="U35" s="141"/>
      <c r="V35" s="142"/>
    </row>
    <row r="36" spans="1:22" s="39" customFormat="1" ht="66.75" customHeight="1" x14ac:dyDescent="0.2">
      <c r="A36" s="140" t="s">
        <v>500</v>
      </c>
      <c r="B36" s="141"/>
      <c r="C36" s="141"/>
      <c r="D36" s="141"/>
      <c r="E36" s="141"/>
      <c r="F36" s="141"/>
      <c r="G36" s="141"/>
      <c r="H36" s="141"/>
      <c r="I36" s="141"/>
      <c r="J36" s="141"/>
      <c r="K36" s="141"/>
      <c r="L36" s="141"/>
      <c r="M36" s="141"/>
      <c r="N36" s="141"/>
      <c r="O36" s="141"/>
      <c r="P36" s="141"/>
      <c r="Q36" s="141"/>
      <c r="R36" s="141"/>
      <c r="S36" s="141"/>
      <c r="T36" s="141"/>
      <c r="U36" s="141"/>
      <c r="V36" s="142"/>
    </row>
    <row r="37" spans="1:22" s="39" customFormat="1" ht="46.2" customHeight="1" x14ac:dyDescent="0.2">
      <c r="A37" s="140" t="s">
        <v>122</v>
      </c>
      <c r="B37" s="141"/>
      <c r="C37" s="141"/>
      <c r="D37" s="141"/>
      <c r="E37" s="141"/>
      <c r="F37" s="141"/>
      <c r="G37" s="141"/>
      <c r="H37" s="141"/>
      <c r="I37" s="141"/>
      <c r="J37" s="141"/>
      <c r="K37" s="141"/>
      <c r="L37" s="141"/>
      <c r="M37" s="141"/>
      <c r="N37" s="141"/>
      <c r="O37" s="141"/>
      <c r="P37" s="141"/>
      <c r="Q37" s="141"/>
      <c r="R37" s="141"/>
      <c r="S37" s="141"/>
      <c r="T37" s="141"/>
      <c r="U37" s="141"/>
      <c r="V37" s="142"/>
    </row>
    <row r="38" spans="1:22" s="39" customFormat="1" ht="26.25" customHeight="1" thickBot="1" x14ac:dyDescent="0.25">
      <c r="A38" s="161" t="s">
        <v>123</v>
      </c>
      <c r="B38" s="162"/>
      <c r="C38" s="162"/>
      <c r="D38" s="162"/>
      <c r="E38" s="162"/>
      <c r="F38" s="162"/>
      <c r="G38" s="162"/>
      <c r="H38" s="162"/>
      <c r="I38" s="162"/>
      <c r="J38" s="162"/>
      <c r="K38" s="162"/>
      <c r="L38" s="162"/>
      <c r="M38" s="162"/>
      <c r="N38" s="162"/>
      <c r="O38" s="162"/>
      <c r="P38" s="162"/>
      <c r="Q38" s="162"/>
      <c r="R38" s="162"/>
      <c r="S38" s="162"/>
      <c r="T38" s="162"/>
      <c r="U38" s="162"/>
      <c r="V38" s="163"/>
    </row>
    <row r="39" spans="1:22" x14ac:dyDescent="0.25">
      <c r="A39" s="36"/>
      <c r="B39" s="36"/>
      <c r="C39" s="36"/>
      <c r="D39" s="36"/>
      <c r="E39" s="36"/>
      <c r="F39" s="36"/>
      <c r="G39" s="36"/>
      <c r="H39" s="36"/>
      <c r="I39" s="36"/>
      <c r="J39" s="36"/>
      <c r="K39" s="36"/>
      <c r="L39" s="36"/>
      <c r="M39" s="36"/>
      <c r="N39" s="36"/>
      <c r="O39" s="36"/>
      <c r="P39" s="36"/>
      <c r="Q39" s="36"/>
      <c r="R39" s="36"/>
      <c r="S39" s="36"/>
      <c r="T39" s="36"/>
      <c r="U39" s="36"/>
      <c r="V39" s="36"/>
    </row>
    <row r="40" spans="1:22" x14ac:dyDescent="0.25">
      <c r="A40" s="36"/>
      <c r="B40" s="36"/>
      <c r="C40" s="36"/>
      <c r="D40" s="36"/>
      <c r="E40" s="36"/>
      <c r="F40" s="36"/>
      <c r="G40" s="36"/>
      <c r="H40" s="36"/>
      <c r="I40" s="36"/>
      <c r="J40" s="36"/>
      <c r="K40" s="36"/>
      <c r="L40" s="36"/>
      <c r="M40" s="36"/>
      <c r="N40" s="36"/>
      <c r="O40" s="36"/>
      <c r="P40" s="36"/>
      <c r="Q40" s="36"/>
      <c r="R40" s="36"/>
      <c r="S40" s="36"/>
      <c r="T40" s="36"/>
      <c r="U40" s="36"/>
      <c r="V40" s="36"/>
    </row>
    <row r="41" spans="1:22" x14ac:dyDescent="0.25">
      <c r="A41" s="36"/>
      <c r="B41" s="36"/>
      <c r="C41" s="36"/>
      <c r="D41" s="36"/>
      <c r="E41" s="36"/>
      <c r="F41" s="36"/>
      <c r="G41" s="36"/>
      <c r="H41" s="36"/>
      <c r="I41" s="36"/>
      <c r="J41" s="36"/>
      <c r="K41" s="36"/>
      <c r="L41" s="36"/>
      <c r="M41" s="36"/>
      <c r="N41" s="36"/>
      <c r="O41" s="36"/>
      <c r="P41" s="36"/>
      <c r="Q41" s="36"/>
      <c r="R41" s="36"/>
      <c r="S41" s="36"/>
      <c r="T41" s="36"/>
      <c r="U41" s="36"/>
      <c r="V41" s="36"/>
    </row>
    <row r="42" spans="1:22" x14ac:dyDescent="0.25">
      <c r="A42" s="36"/>
      <c r="B42" s="36"/>
      <c r="C42" s="36"/>
      <c r="D42" s="36"/>
      <c r="E42" s="36"/>
      <c r="F42" s="36"/>
      <c r="G42" s="36"/>
      <c r="H42" s="36"/>
      <c r="I42" s="36"/>
      <c r="J42" s="36"/>
      <c r="K42" s="36"/>
      <c r="L42" s="36"/>
      <c r="M42" s="36"/>
      <c r="N42" s="36"/>
      <c r="O42" s="36"/>
      <c r="P42" s="36"/>
      <c r="Q42" s="36"/>
      <c r="R42" s="36"/>
      <c r="S42" s="36"/>
      <c r="T42" s="36"/>
      <c r="U42" s="36"/>
      <c r="V42" s="36"/>
    </row>
    <row r="43" spans="1:22" x14ac:dyDescent="0.25">
      <c r="A43" s="36"/>
      <c r="B43" s="36"/>
      <c r="C43" s="36"/>
      <c r="D43" s="36"/>
      <c r="E43" s="36"/>
      <c r="F43" s="36"/>
      <c r="G43" s="36"/>
      <c r="H43" s="36"/>
      <c r="I43" s="36"/>
      <c r="J43" s="36"/>
      <c r="K43" s="36"/>
      <c r="L43" s="36"/>
      <c r="M43" s="36"/>
      <c r="N43" s="36"/>
      <c r="O43" s="36"/>
      <c r="P43" s="36"/>
      <c r="Q43" s="36"/>
      <c r="R43" s="36"/>
      <c r="S43" s="36"/>
      <c r="T43" s="36"/>
      <c r="U43" s="36"/>
      <c r="V43" s="36"/>
    </row>
    <row r="44" spans="1:22" x14ac:dyDescent="0.25">
      <c r="A44" s="36"/>
      <c r="B44" s="36"/>
      <c r="C44" s="36"/>
      <c r="D44" s="36"/>
      <c r="E44" s="36"/>
      <c r="F44" s="36"/>
      <c r="G44" s="36"/>
      <c r="H44" s="36"/>
      <c r="I44" s="36"/>
      <c r="J44" s="36"/>
      <c r="K44" s="36"/>
      <c r="L44" s="36"/>
      <c r="M44" s="36"/>
      <c r="N44" s="36"/>
      <c r="O44" s="36"/>
      <c r="P44" s="36"/>
      <c r="Q44" s="36"/>
      <c r="R44" s="36"/>
      <c r="S44" s="36"/>
      <c r="T44" s="36"/>
      <c r="U44" s="36"/>
      <c r="V44" s="36"/>
    </row>
    <row r="45" spans="1:22" x14ac:dyDescent="0.25">
      <c r="A45" s="36"/>
      <c r="B45" s="36"/>
      <c r="C45" s="36"/>
      <c r="D45" s="36"/>
      <c r="E45" s="36"/>
      <c r="F45" s="36"/>
      <c r="G45" s="36"/>
      <c r="H45" s="36"/>
      <c r="I45" s="36"/>
      <c r="J45" s="36"/>
      <c r="K45" s="36"/>
      <c r="L45" s="36"/>
      <c r="M45" s="36"/>
      <c r="N45" s="36"/>
      <c r="O45" s="36"/>
      <c r="P45" s="36"/>
      <c r="Q45" s="36"/>
      <c r="R45" s="36"/>
      <c r="S45" s="36"/>
      <c r="T45" s="36"/>
      <c r="U45" s="36"/>
      <c r="V45" s="36"/>
    </row>
    <row r="46" spans="1:22" x14ac:dyDescent="0.25">
      <c r="A46" s="36"/>
      <c r="B46" s="36"/>
      <c r="C46" s="36"/>
      <c r="D46" s="36"/>
      <c r="E46" s="36"/>
      <c r="F46" s="36"/>
      <c r="G46" s="36"/>
      <c r="H46" s="36"/>
      <c r="I46" s="36"/>
      <c r="J46" s="36"/>
      <c r="K46" s="36"/>
      <c r="L46" s="36"/>
      <c r="M46" s="36"/>
      <c r="N46" s="36"/>
      <c r="O46" s="36"/>
      <c r="P46" s="36"/>
      <c r="Q46" s="36"/>
      <c r="R46" s="36"/>
      <c r="S46" s="36"/>
      <c r="T46" s="36"/>
      <c r="U46" s="36"/>
      <c r="V46" s="36"/>
    </row>
    <row r="47" spans="1:22" x14ac:dyDescent="0.25">
      <c r="A47" s="36"/>
      <c r="B47" s="36"/>
      <c r="C47" s="36"/>
      <c r="D47" s="36"/>
      <c r="E47" s="36"/>
      <c r="F47" s="36"/>
      <c r="G47" s="36"/>
      <c r="H47" s="36"/>
      <c r="I47" s="36"/>
      <c r="J47" s="36"/>
      <c r="K47" s="36"/>
      <c r="L47" s="36"/>
      <c r="M47" s="36"/>
      <c r="N47" s="36"/>
      <c r="O47" s="36"/>
      <c r="P47" s="36"/>
      <c r="Q47" s="36"/>
      <c r="R47" s="36"/>
      <c r="S47" s="36"/>
      <c r="T47" s="36"/>
      <c r="U47" s="36"/>
      <c r="V47" s="36"/>
    </row>
    <row r="48" spans="1:22" x14ac:dyDescent="0.25">
      <c r="A48" s="36"/>
      <c r="B48" s="36"/>
      <c r="C48" s="36"/>
      <c r="D48" s="36"/>
      <c r="E48" s="36"/>
      <c r="F48" s="36"/>
      <c r="G48" s="36"/>
      <c r="H48" s="36"/>
      <c r="I48" s="36"/>
      <c r="J48" s="36"/>
      <c r="K48" s="36"/>
      <c r="L48" s="36"/>
      <c r="M48" s="36"/>
      <c r="N48" s="36"/>
      <c r="O48" s="36"/>
      <c r="P48" s="36"/>
      <c r="Q48" s="36"/>
      <c r="R48" s="36"/>
      <c r="S48" s="36"/>
      <c r="T48" s="36"/>
      <c r="U48" s="36"/>
      <c r="V48" s="36"/>
    </row>
    <row r="49" spans="1:22" x14ac:dyDescent="0.25">
      <c r="A49" s="36"/>
      <c r="B49" s="36"/>
      <c r="C49" s="36"/>
      <c r="D49" s="36"/>
      <c r="E49" s="36"/>
      <c r="F49" s="36"/>
      <c r="G49" s="36"/>
      <c r="H49" s="36"/>
      <c r="I49" s="36"/>
      <c r="J49" s="36"/>
      <c r="K49" s="36"/>
      <c r="L49" s="36"/>
      <c r="M49" s="36"/>
      <c r="N49" s="36"/>
      <c r="O49" s="36"/>
      <c r="P49" s="36"/>
      <c r="Q49" s="36"/>
      <c r="R49" s="36"/>
      <c r="S49" s="36"/>
      <c r="T49" s="36"/>
      <c r="U49" s="36"/>
      <c r="V49" s="36"/>
    </row>
    <row r="50" spans="1:22" x14ac:dyDescent="0.25">
      <c r="A50" s="36"/>
      <c r="B50" s="36"/>
      <c r="C50" s="36"/>
      <c r="D50" s="36"/>
      <c r="E50" s="36"/>
      <c r="F50" s="36"/>
      <c r="G50" s="36"/>
      <c r="H50" s="36"/>
      <c r="I50" s="36"/>
      <c r="J50" s="36"/>
      <c r="K50" s="36"/>
      <c r="L50" s="36"/>
      <c r="M50" s="36"/>
      <c r="N50" s="36"/>
      <c r="O50" s="36"/>
      <c r="P50" s="36"/>
      <c r="Q50" s="36"/>
      <c r="R50" s="36"/>
      <c r="S50" s="36"/>
      <c r="T50" s="36"/>
      <c r="U50" s="36"/>
      <c r="V50" s="36"/>
    </row>
    <row r="51" spans="1:22" x14ac:dyDescent="0.25">
      <c r="A51" s="36"/>
      <c r="B51" s="36"/>
      <c r="C51" s="36"/>
      <c r="D51" s="36"/>
      <c r="E51" s="36"/>
      <c r="F51" s="36"/>
      <c r="G51" s="36"/>
      <c r="H51" s="36"/>
      <c r="I51" s="36"/>
      <c r="J51" s="36"/>
      <c r="K51" s="36"/>
      <c r="L51" s="36"/>
      <c r="M51" s="36"/>
      <c r="N51" s="36"/>
      <c r="O51" s="36"/>
      <c r="P51" s="36"/>
      <c r="Q51" s="36"/>
      <c r="R51" s="36"/>
      <c r="S51" s="36"/>
      <c r="T51" s="36"/>
      <c r="U51" s="36"/>
      <c r="V51" s="36"/>
    </row>
    <row r="52" spans="1:22" x14ac:dyDescent="0.25">
      <c r="A52" s="36"/>
      <c r="B52" s="36"/>
      <c r="C52" s="36"/>
      <c r="D52" s="36"/>
      <c r="E52" s="36"/>
      <c r="F52" s="36"/>
      <c r="G52" s="36"/>
      <c r="H52" s="36"/>
      <c r="I52" s="36"/>
      <c r="J52" s="36"/>
      <c r="K52" s="36"/>
      <c r="L52" s="36"/>
      <c r="M52" s="36"/>
      <c r="N52" s="36"/>
      <c r="O52" s="36"/>
      <c r="P52" s="36"/>
      <c r="Q52" s="36"/>
      <c r="R52" s="36"/>
      <c r="S52" s="36"/>
      <c r="T52" s="36"/>
      <c r="U52" s="36"/>
      <c r="V52" s="36"/>
    </row>
    <row r="55" spans="1:22" x14ac:dyDescent="0.25">
      <c r="A55" s="34"/>
    </row>
    <row r="56" spans="1:22" x14ac:dyDescent="0.25">
      <c r="A56" s="34"/>
    </row>
    <row r="57" spans="1:22" x14ac:dyDescent="0.25">
      <c r="A57" s="35"/>
    </row>
    <row r="58" spans="1:22" x14ac:dyDescent="0.25">
      <c r="A58" s="35"/>
    </row>
    <row r="59" spans="1:22" x14ac:dyDescent="0.25">
      <c r="A59" s="35"/>
    </row>
    <row r="60" spans="1:22" x14ac:dyDescent="0.25">
      <c r="A60" s="35"/>
    </row>
    <row r="61" spans="1:22" x14ac:dyDescent="0.25">
      <c r="A61" s="35"/>
    </row>
    <row r="62" spans="1:22" x14ac:dyDescent="0.25">
      <c r="A62" s="34"/>
    </row>
    <row r="63" spans="1:22" x14ac:dyDescent="0.25">
      <c r="A63" s="35"/>
    </row>
    <row r="64" spans="1:22" x14ac:dyDescent="0.25">
      <c r="A64" s="35"/>
    </row>
    <row r="65" spans="1:1" x14ac:dyDescent="0.25">
      <c r="A65" s="35"/>
    </row>
    <row r="66" spans="1:1" x14ac:dyDescent="0.25">
      <c r="A66" s="35"/>
    </row>
    <row r="67" spans="1:1" x14ac:dyDescent="0.25">
      <c r="A67" s="35"/>
    </row>
    <row r="68" spans="1:1" x14ac:dyDescent="0.25">
      <c r="A68" s="35"/>
    </row>
    <row r="69" spans="1:1" x14ac:dyDescent="0.25">
      <c r="A69" s="35"/>
    </row>
    <row r="70" spans="1:1" x14ac:dyDescent="0.25">
      <c r="A70" s="35"/>
    </row>
  </sheetData>
  <sheetProtection algorithmName="SHA-512" hashValue="NjXeW+a9ycWWcOlDrErH2Ucp2Dzw/hGGsfmvCLkhDt22HpK7pUg46jPoWncQtkV2VBrjHOtZUoqgv4HRb0yD7Q==" saltValue="XtpdM6UQym/jiKzk3XEyDg==" spinCount="100000" sheet="1" objects="1" scenarios="1"/>
  <protectedRanges>
    <protectedRange sqref="D7 D8" name="marcar con X segundo"/>
    <protectedRange sqref="O16" name="no"/>
    <protectedRange sqref="A16:J16" name="zona postal"/>
    <protectedRange sqref="D12:V12" name="domicilio CI"/>
    <protectedRange sqref="T8:V8" name="rectificacion"/>
    <protectedRange sqref="M16 Q16 A8:B8 D7 H7:S8 T8:V8 D9:V9 D12:F12 G12:K12 L12:R12 S12:V12 A14:D14 E14:I14 J14:R14 S14:V14 A16:C16 D16:E16 F16:J16 S16:V16" name="Rango1"/>
    <protectedRange sqref="I7:S8" name="NIT"/>
    <protectedRange sqref="D9:V9" name="nombre y apellidos"/>
    <protectedRange sqref="A14:V14" name="Referencias"/>
    <protectedRange sqref="K16" name="si"/>
    <protectedRange sqref="S16:V16" name="municipio opera"/>
  </protectedRanges>
  <mergeCells count="69">
    <mergeCell ref="A35:V35"/>
    <mergeCell ref="A36:V36"/>
    <mergeCell ref="A37:V37"/>
    <mergeCell ref="A38:V38"/>
    <mergeCell ref="A28:V28"/>
    <mergeCell ref="A29:V29"/>
    <mergeCell ref="A30:V30"/>
    <mergeCell ref="A31:V31"/>
    <mergeCell ref="A32:V32"/>
    <mergeCell ref="A34:V34"/>
    <mergeCell ref="A33:V33"/>
    <mergeCell ref="S13:V13"/>
    <mergeCell ref="A27:V27"/>
    <mergeCell ref="A25:V25"/>
    <mergeCell ref="A26:V26"/>
    <mergeCell ref="F16:J16"/>
    <mergeCell ref="A23:V23"/>
    <mergeCell ref="T20:V20"/>
    <mergeCell ref="A16:C16"/>
    <mergeCell ref="A18:F19"/>
    <mergeCell ref="G18:S18"/>
    <mergeCell ref="A13:D13"/>
    <mergeCell ref="A24:V24"/>
    <mergeCell ref="T19:V19"/>
    <mergeCell ref="S16:V16"/>
    <mergeCell ref="G20:S21"/>
    <mergeCell ref="A17:V17"/>
    <mergeCell ref="L12:R12"/>
    <mergeCell ref="E14:I14"/>
    <mergeCell ref="J14:R14"/>
    <mergeCell ref="D12:F12"/>
    <mergeCell ref="G12:K12"/>
    <mergeCell ref="T21:V21"/>
    <mergeCell ref="D16:E16"/>
    <mergeCell ref="T18:V18"/>
    <mergeCell ref="M16:N16"/>
    <mergeCell ref="Q16:R16"/>
    <mergeCell ref="G19:S19"/>
    <mergeCell ref="A20:F21"/>
    <mergeCell ref="A15:C15"/>
    <mergeCell ref="D15:E15"/>
    <mergeCell ref="S15:V15"/>
    <mergeCell ref="A14:D14"/>
    <mergeCell ref="K15:R15"/>
    <mergeCell ref="S14:V14"/>
    <mergeCell ref="F15:J15"/>
    <mergeCell ref="T8:V8"/>
    <mergeCell ref="A8:B8"/>
    <mergeCell ref="D11:F11"/>
    <mergeCell ref="L11:R11"/>
    <mergeCell ref="E7:H7"/>
    <mergeCell ref="E8:H8"/>
    <mergeCell ref="A11:C11"/>
    <mergeCell ref="D2:V4"/>
    <mergeCell ref="D5:V5"/>
    <mergeCell ref="A1:V1"/>
    <mergeCell ref="A12:C12"/>
    <mergeCell ref="E13:I13"/>
    <mergeCell ref="A7:B7"/>
    <mergeCell ref="J13:R13"/>
    <mergeCell ref="A6:V6"/>
    <mergeCell ref="T7:V7"/>
    <mergeCell ref="S12:V12"/>
    <mergeCell ref="A9:C9"/>
    <mergeCell ref="D9:V9"/>
    <mergeCell ref="A2:C5"/>
    <mergeCell ref="S11:V11"/>
    <mergeCell ref="G11:K11"/>
    <mergeCell ref="A10:V10"/>
  </mergeCells>
  <phoneticPr fontId="1" type="noConversion"/>
  <printOptions horizontalCentered="1"/>
  <pageMargins left="0.183070866" right="0" top="0.55118110236220497" bottom="0.39370078740157499" header="0" footer="0"/>
  <pageSetup scale="89" orientation="portrait" horizontalDpi="120" verticalDpi="72"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Hoja5!$J$3:$J$169</xm:f>
          </x14:formula1>
          <xm:sqref>S16:V16 J14:R14</xm:sqref>
        </x14:dataValidation>
        <x14:dataValidation type="list" allowBlank="1" showInputMessage="1" showErrorMessage="1" xr:uid="{00000000-0002-0000-0000-000002000000}">
          <x14:formula1>
            <xm:f>Hoja5!$M$3:$M$18</xm:f>
          </x14:formula1>
          <xm:sqref>S14:V14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0"/>
  </sheetPr>
  <dimension ref="A1:Y54"/>
  <sheetViews>
    <sheetView tabSelected="1" topLeftCell="A19" zoomScale="90" zoomScaleNormal="90" workbookViewId="0">
      <selection activeCell="S27" sqref="S27"/>
    </sheetView>
  </sheetViews>
  <sheetFormatPr baseColWidth="10" defaultColWidth="11.44140625" defaultRowHeight="13.8" x14ac:dyDescent="0.3"/>
  <cols>
    <col min="1" max="1" width="3.33203125" style="5" customWidth="1"/>
    <col min="2" max="2" width="7.109375" style="5" customWidth="1"/>
    <col min="3" max="5" width="3.33203125" style="5" customWidth="1"/>
    <col min="6" max="6" width="4.44140625" style="5" customWidth="1"/>
    <col min="7" max="7" width="8.5546875" style="5" customWidth="1"/>
    <col min="8" max="8" width="9" style="5" customWidth="1"/>
    <col min="9" max="9" width="8.6640625" style="5" customWidth="1"/>
    <col min="10" max="10" width="9.5546875" style="5" customWidth="1"/>
    <col min="11" max="12" width="3.33203125" style="5" customWidth="1"/>
    <col min="13" max="13" width="3.88671875" style="5" customWidth="1"/>
    <col min="14" max="14" width="4.33203125" style="5" customWidth="1"/>
    <col min="15" max="15" width="4.5546875" style="5" customWidth="1"/>
    <col min="16" max="16" width="5" style="5" customWidth="1"/>
    <col min="17" max="17" width="18.88671875" style="5" customWidth="1"/>
    <col min="18" max="18" width="5.33203125" style="5" customWidth="1"/>
    <col min="19" max="19" width="19.109375" style="5" customWidth="1"/>
    <col min="20" max="20" width="3.88671875" style="5" customWidth="1"/>
    <col min="21" max="21" width="11.44140625" style="5"/>
    <col min="22" max="23" width="5" style="5" hidden="1" customWidth="1"/>
    <col min="24" max="24" width="11.44140625" style="5" hidden="1" customWidth="1"/>
    <col min="25" max="25" width="11.44140625" style="44"/>
    <col min="26" max="16384" width="11.44140625" style="5"/>
  </cols>
  <sheetData>
    <row r="1" spans="1:25" x14ac:dyDescent="0.3">
      <c r="A1" s="189"/>
      <c r="B1" s="189"/>
      <c r="C1" s="189"/>
      <c r="D1" s="189"/>
      <c r="E1" s="189"/>
      <c r="F1" s="189"/>
      <c r="G1" s="189"/>
      <c r="H1" s="189"/>
      <c r="I1" s="189"/>
      <c r="J1" s="189"/>
      <c r="K1" s="189"/>
      <c r="L1" s="189"/>
      <c r="M1" s="189"/>
      <c r="N1" s="189"/>
      <c r="O1" s="189"/>
      <c r="P1" s="189"/>
      <c r="Q1" s="189"/>
      <c r="R1" s="189"/>
      <c r="S1" s="189"/>
      <c r="T1" s="189"/>
    </row>
    <row r="2" spans="1:25" ht="12.75" customHeight="1" thickBot="1" x14ac:dyDescent="0.35">
      <c r="A2" s="193"/>
      <c r="B2" s="193"/>
      <c r="C2" s="193"/>
      <c r="D2" s="193"/>
      <c r="E2" s="193"/>
      <c r="F2" s="193"/>
      <c r="G2" s="193"/>
      <c r="H2" s="193"/>
      <c r="I2" s="193"/>
      <c r="J2" s="193"/>
      <c r="K2" s="193"/>
      <c r="L2" s="193"/>
      <c r="M2" s="193"/>
      <c r="N2" s="193"/>
      <c r="O2" s="193"/>
      <c r="P2" s="193"/>
      <c r="Q2" s="193"/>
      <c r="R2" s="193"/>
      <c r="S2" s="193"/>
      <c r="T2" s="193"/>
    </row>
    <row r="3" spans="1:25" ht="18.899999999999999" customHeight="1" x14ac:dyDescent="0.25">
      <c r="A3" s="212" t="s">
        <v>16</v>
      </c>
      <c r="B3" s="167" t="s">
        <v>81</v>
      </c>
      <c r="C3" s="216" t="s">
        <v>82</v>
      </c>
      <c r="D3" s="216"/>
      <c r="E3" s="216"/>
      <c r="F3" s="216"/>
      <c r="G3" s="216"/>
      <c r="H3" s="216"/>
      <c r="I3" s="216"/>
      <c r="J3" s="216"/>
      <c r="K3" s="216"/>
      <c r="L3" s="216"/>
      <c r="M3" s="218" t="s">
        <v>83</v>
      </c>
      <c r="N3" s="218"/>
      <c r="O3" s="218"/>
      <c r="P3" s="218"/>
      <c r="Q3" s="197" t="s">
        <v>17</v>
      </c>
      <c r="R3" s="197" t="s">
        <v>84</v>
      </c>
      <c r="S3" s="197"/>
      <c r="T3" s="190" t="s">
        <v>18</v>
      </c>
      <c r="Y3" s="228" t="s">
        <v>128</v>
      </c>
    </row>
    <row r="4" spans="1:25" ht="13.2" customHeight="1" x14ac:dyDescent="0.25">
      <c r="A4" s="213"/>
      <c r="B4" s="168"/>
      <c r="C4" s="217"/>
      <c r="D4" s="217"/>
      <c r="E4" s="217"/>
      <c r="F4" s="217"/>
      <c r="G4" s="217"/>
      <c r="H4" s="217"/>
      <c r="I4" s="217"/>
      <c r="J4" s="217"/>
      <c r="K4" s="217"/>
      <c r="L4" s="217"/>
      <c r="M4" s="219"/>
      <c r="N4" s="219"/>
      <c r="O4" s="219"/>
      <c r="P4" s="219"/>
      <c r="Q4" s="198"/>
      <c r="R4" s="198"/>
      <c r="S4" s="198"/>
      <c r="T4" s="191"/>
      <c r="Y4" s="228"/>
    </row>
    <row r="5" spans="1:25" ht="12" customHeight="1" x14ac:dyDescent="0.25">
      <c r="A5" s="213"/>
      <c r="B5" s="168"/>
      <c r="C5" s="217"/>
      <c r="D5" s="217"/>
      <c r="E5" s="217"/>
      <c r="F5" s="217"/>
      <c r="G5" s="217"/>
      <c r="H5" s="217"/>
      <c r="I5" s="217"/>
      <c r="J5" s="217"/>
      <c r="K5" s="217"/>
      <c r="L5" s="217"/>
      <c r="M5" s="219"/>
      <c r="N5" s="219"/>
      <c r="O5" s="219"/>
      <c r="P5" s="219"/>
      <c r="Q5" s="198"/>
      <c r="R5" s="198"/>
      <c r="S5" s="198"/>
      <c r="T5" s="191"/>
      <c r="Y5" s="228"/>
    </row>
    <row r="6" spans="1:25" ht="18.899999999999999" customHeight="1" x14ac:dyDescent="0.3">
      <c r="A6" s="213"/>
      <c r="B6" s="168"/>
      <c r="C6" s="229" t="s">
        <v>129</v>
      </c>
      <c r="D6" s="230"/>
      <c r="E6" s="230"/>
      <c r="F6" s="230"/>
      <c r="G6" s="230"/>
      <c r="H6" s="230"/>
      <c r="I6" s="230"/>
      <c r="J6" s="230"/>
      <c r="K6" s="230"/>
      <c r="L6" s="231"/>
      <c r="M6" s="192" t="s">
        <v>19</v>
      </c>
      <c r="N6" s="192"/>
      <c r="O6" s="192" t="s">
        <v>0</v>
      </c>
      <c r="P6" s="192"/>
      <c r="Q6" s="2" t="s">
        <v>20</v>
      </c>
      <c r="R6" s="2" t="s">
        <v>21</v>
      </c>
      <c r="S6" s="2" t="s">
        <v>22</v>
      </c>
      <c r="T6" s="191"/>
      <c r="Y6" s="228"/>
    </row>
    <row r="7" spans="1:25" ht="34.950000000000003" customHeight="1" x14ac:dyDescent="0.3">
      <c r="A7" s="213"/>
      <c r="B7" s="168"/>
      <c r="C7" s="199" t="s">
        <v>513</v>
      </c>
      <c r="D7" s="200"/>
      <c r="E7" s="200"/>
      <c r="F7" s="200"/>
      <c r="G7" s="200"/>
      <c r="H7" s="200"/>
      <c r="I7" s="200"/>
      <c r="J7" s="200"/>
      <c r="K7" s="200"/>
      <c r="L7" s="201"/>
      <c r="M7" s="33"/>
      <c r="N7" s="33"/>
      <c r="O7" s="33"/>
      <c r="P7" s="33"/>
      <c r="Q7" s="3"/>
      <c r="R7" s="60">
        <f>IF(Q7&gt;0,S7/Q7*100,0)</f>
        <v>0</v>
      </c>
      <c r="S7" s="3"/>
      <c r="T7" s="19">
        <v>1</v>
      </c>
      <c r="U7" s="40"/>
      <c r="V7" s="5" t="str">
        <f ca="1">OFFSET(Hoja5!$B$2,MATCH(Hoja2!C7,Hoja5!$A$2:$A$214,0)-1,0)</f>
        <v>RG</v>
      </c>
      <c r="W7" s="5">
        <f ca="1">OFFSET(Hoja5!$C$2,MATCH(Hoja2!C7,Hoja5!$A$2:$A$214,0)-1,0)</f>
        <v>40</v>
      </c>
      <c r="X7" s="5">
        <f ca="1">IF(V7="RS",1,(IF(V7="RG",2,IF(V7=0,0,3))))</f>
        <v>2</v>
      </c>
      <c r="Y7" s="45">
        <f ca="1">IF($X$18&gt;0,W7,IF($X$17&gt;1,IF(V7="RS",30,W7),W7))</f>
        <v>40</v>
      </c>
    </row>
    <row r="8" spans="1:25" ht="34.950000000000003" customHeight="1" x14ac:dyDescent="0.3">
      <c r="A8" s="213"/>
      <c r="B8" s="168"/>
      <c r="C8" s="199"/>
      <c r="D8" s="200"/>
      <c r="E8" s="200"/>
      <c r="F8" s="200"/>
      <c r="G8" s="200"/>
      <c r="H8" s="200"/>
      <c r="I8" s="200"/>
      <c r="J8" s="200"/>
      <c r="K8" s="200"/>
      <c r="L8" s="201"/>
      <c r="M8" s="33"/>
      <c r="N8" s="33"/>
      <c r="O8" s="33"/>
      <c r="P8" s="33"/>
      <c r="Q8" s="3"/>
      <c r="R8" s="60">
        <f t="shared" ref="R8:R15" si="0">IF(Q8&gt;0,S8/Q8*100,0)</f>
        <v>0</v>
      </c>
      <c r="S8" s="3"/>
      <c r="T8" s="19">
        <v>2</v>
      </c>
      <c r="V8" s="5" t="e">
        <f ca="1">OFFSET(Hoja5!$B$2,MATCH(Hoja2!C8,Hoja5!$A$2:$A$214,0)-1,0)</f>
        <v>#N/A</v>
      </c>
      <c r="W8" s="5" t="e">
        <f ca="1">OFFSET(Hoja5!$C$2,MATCH(Hoja2!C8,Hoja5!$A$2:$A$214,0)-1,0)</f>
        <v>#N/A</v>
      </c>
      <c r="X8" s="5" t="e">
        <f t="shared" ref="X8:X15" ca="1" si="1">IF(V8="RS",1,(IF(V8="RG",2,IF(V8=0,0,3))))</f>
        <v>#N/A</v>
      </c>
      <c r="Y8" s="45" t="e">
        <f t="shared" ref="Y8:Y15" ca="1" si="2">IF($X$18&gt;0,W8,IF($X$17&gt;1,IF(V8="RS",30,W8),W8))</f>
        <v>#N/A</v>
      </c>
    </row>
    <row r="9" spans="1:25" ht="34.950000000000003" customHeight="1" x14ac:dyDescent="0.3">
      <c r="A9" s="213"/>
      <c r="B9" s="168"/>
      <c r="C9" s="199"/>
      <c r="D9" s="200"/>
      <c r="E9" s="200"/>
      <c r="F9" s="200"/>
      <c r="G9" s="200"/>
      <c r="H9" s="200"/>
      <c r="I9" s="200"/>
      <c r="J9" s="200"/>
      <c r="K9" s="200"/>
      <c r="L9" s="201"/>
      <c r="M9" s="33"/>
      <c r="N9" s="33"/>
      <c r="O9" s="33"/>
      <c r="P9" s="33"/>
      <c r="Q9" s="3"/>
      <c r="R9" s="60">
        <f t="shared" si="0"/>
        <v>0</v>
      </c>
      <c r="S9" s="3"/>
      <c r="T9" s="19">
        <v>3</v>
      </c>
      <c r="V9" s="5" t="e">
        <f ca="1">OFFSET(Hoja5!$B$2,MATCH(Hoja2!C9,Hoja5!$A$2:$A$214,0)-1,0)</f>
        <v>#N/A</v>
      </c>
      <c r="W9" s="5" t="e">
        <f ca="1">OFFSET(Hoja5!$C$2,MATCH(Hoja2!C9,Hoja5!$A$2:$A$214,0)-1,0)</f>
        <v>#N/A</v>
      </c>
      <c r="X9" s="5" t="e">
        <f t="shared" ca="1" si="1"/>
        <v>#N/A</v>
      </c>
      <c r="Y9" s="45" t="e">
        <f t="shared" ca="1" si="2"/>
        <v>#N/A</v>
      </c>
    </row>
    <row r="10" spans="1:25" ht="34.950000000000003" customHeight="1" x14ac:dyDescent="0.3">
      <c r="A10" s="213"/>
      <c r="B10" s="168"/>
      <c r="C10" s="199" t="s">
        <v>127</v>
      </c>
      <c r="D10" s="200"/>
      <c r="E10" s="200"/>
      <c r="F10" s="200"/>
      <c r="G10" s="200"/>
      <c r="H10" s="200"/>
      <c r="I10" s="200"/>
      <c r="J10" s="200"/>
      <c r="K10" s="200"/>
      <c r="L10" s="201"/>
      <c r="M10" s="33"/>
      <c r="N10" s="33"/>
      <c r="O10" s="33"/>
      <c r="P10" s="33"/>
      <c r="Q10" s="3"/>
      <c r="R10" s="60">
        <f t="shared" si="0"/>
        <v>0</v>
      </c>
      <c r="S10" s="3"/>
      <c r="T10" s="19">
        <v>4</v>
      </c>
      <c r="V10" s="5">
        <f ca="1">OFFSET(Hoja5!$B$2,MATCH(Hoja2!C10,Hoja5!$A$2:$A$214,0)-1,0)</f>
        <v>0</v>
      </c>
      <c r="W10" s="5">
        <f ca="1">OFFSET(Hoja5!$C$2,MATCH(Hoja2!C10,Hoja5!$A$2:$A$214,0)-1,0)</f>
        <v>0</v>
      </c>
      <c r="X10" s="5">
        <f t="shared" ca="1" si="1"/>
        <v>0</v>
      </c>
      <c r="Y10" s="45">
        <f t="shared" ca="1" si="2"/>
        <v>0</v>
      </c>
    </row>
    <row r="11" spans="1:25" ht="34.950000000000003" customHeight="1" x14ac:dyDescent="0.3">
      <c r="A11" s="213"/>
      <c r="B11" s="168"/>
      <c r="C11" s="199" t="s">
        <v>127</v>
      </c>
      <c r="D11" s="200"/>
      <c r="E11" s="200"/>
      <c r="F11" s="200"/>
      <c r="G11" s="200"/>
      <c r="H11" s="200"/>
      <c r="I11" s="200"/>
      <c r="J11" s="200"/>
      <c r="K11" s="200"/>
      <c r="L11" s="201"/>
      <c r="M11" s="33"/>
      <c r="N11" s="33"/>
      <c r="O11" s="33"/>
      <c r="P11" s="33"/>
      <c r="Q11" s="3"/>
      <c r="R11" s="60">
        <f t="shared" si="0"/>
        <v>0</v>
      </c>
      <c r="S11" s="3"/>
      <c r="T11" s="19">
        <v>5</v>
      </c>
      <c r="V11" s="5">
        <f ca="1">OFFSET(Hoja5!$B$2,MATCH(Hoja2!C11,Hoja5!$A$2:$A$214,0)-1,0)</f>
        <v>0</v>
      </c>
      <c r="W11" s="5">
        <f ca="1">OFFSET(Hoja5!$C$2,MATCH(Hoja2!C11,Hoja5!$A$2:$A$214,0)-1,0)</f>
        <v>0</v>
      </c>
      <c r="X11" s="5">
        <f t="shared" ca="1" si="1"/>
        <v>0</v>
      </c>
      <c r="Y11" s="45">
        <f t="shared" ca="1" si="2"/>
        <v>0</v>
      </c>
    </row>
    <row r="12" spans="1:25" ht="34.950000000000003" customHeight="1" x14ac:dyDescent="0.3">
      <c r="A12" s="213"/>
      <c r="B12" s="168"/>
      <c r="C12" s="199" t="s">
        <v>127</v>
      </c>
      <c r="D12" s="200"/>
      <c r="E12" s="200"/>
      <c r="F12" s="200"/>
      <c r="G12" s="200"/>
      <c r="H12" s="200"/>
      <c r="I12" s="200"/>
      <c r="J12" s="200"/>
      <c r="K12" s="200"/>
      <c r="L12" s="201"/>
      <c r="M12" s="33"/>
      <c r="N12" s="33"/>
      <c r="O12" s="33"/>
      <c r="P12" s="33"/>
      <c r="Q12" s="3"/>
      <c r="R12" s="60">
        <f t="shared" si="0"/>
        <v>0</v>
      </c>
      <c r="S12" s="3"/>
      <c r="T12" s="19">
        <v>6</v>
      </c>
      <c r="V12" s="5">
        <f ca="1">OFFSET(Hoja5!$B$2,MATCH(Hoja2!C12,Hoja5!$A$2:$A$214,0)-1,0)</f>
        <v>0</v>
      </c>
      <c r="W12" s="5">
        <f ca="1">OFFSET(Hoja5!$C$2,MATCH(Hoja2!C12,Hoja5!$A$2:$A$214,0)-1,0)</f>
        <v>0</v>
      </c>
      <c r="X12" s="5">
        <f t="shared" ca="1" si="1"/>
        <v>0</v>
      </c>
      <c r="Y12" s="45">
        <f t="shared" ca="1" si="2"/>
        <v>0</v>
      </c>
    </row>
    <row r="13" spans="1:25" ht="34.950000000000003" customHeight="1" x14ac:dyDescent="0.3">
      <c r="A13" s="213"/>
      <c r="B13" s="168"/>
      <c r="C13" s="199" t="s">
        <v>127</v>
      </c>
      <c r="D13" s="200"/>
      <c r="E13" s="200"/>
      <c r="F13" s="200"/>
      <c r="G13" s="200"/>
      <c r="H13" s="200"/>
      <c r="I13" s="200"/>
      <c r="J13" s="200"/>
      <c r="K13" s="200"/>
      <c r="L13" s="201"/>
      <c r="M13" s="33"/>
      <c r="N13" s="33"/>
      <c r="O13" s="33"/>
      <c r="P13" s="33"/>
      <c r="Q13" s="3"/>
      <c r="R13" s="60">
        <f t="shared" si="0"/>
        <v>0</v>
      </c>
      <c r="S13" s="3"/>
      <c r="T13" s="19">
        <v>7</v>
      </c>
      <c r="V13" s="5">
        <f ca="1">OFFSET(Hoja5!$B$2,MATCH(Hoja2!C13,Hoja5!$A$2:$A$214,0)-1,0)</f>
        <v>0</v>
      </c>
      <c r="W13" s="5">
        <f ca="1">OFFSET(Hoja5!$C$2,MATCH(Hoja2!C13,Hoja5!$A$2:$A$214,0)-1,0)</f>
        <v>0</v>
      </c>
      <c r="X13" s="5">
        <f t="shared" ca="1" si="1"/>
        <v>0</v>
      </c>
      <c r="Y13" s="45">
        <f t="shared" ca="1" si="2"/>
        <v>0</v>
      </c>
    </row>
    <row r="14" spans="1:25" ht="34.950000000000003" customHeight="1" x14ac:dyDescent="0.3">
      <c r="A14" s="213"/>
      <c r="B14" s="168"/>
      <c r="C14" s="199" t="s">
        <v>127</v>
      </c>
      <c r="D14" s="200"/>
      <c r="E14" s="200"/>
      <c r="F14" s="200"/>
      <c r="G14" s="200"/>
      <c r="H14" s="200"/>
      <c r="I14" s="200"/>
      <c r="J14" s="200"/>
      <c r="K14" s="200"/>
      <c r="L14" s="201"/>
      <c r="M14" s="33"/>
      <c r="N14" s="33"/>
      <c r="O14" s="33"/>
      <c r="P14" s="33"/>
      <c r="Q14" s="3"/>
      <c r="R14" s="60">
        <f t="shared" si="0"/>
        <v>0</v>
      </c>
      <c r="S14" s="3"/>
      <c r="T14" s="19">
        <v>8</v>
      </c>
      <c r="V14" s="5">
        <f ca="1">OFFSET(Hoja5!$B$2,MATCH(Hoja2!C14,Hoja5!$A$2:$A$214,0)-1,0)</f>
        <v>0</v>
      </c>
      <c r="W14" s="5">
        <f ca="1">OFFSET(Hoja5!$C$2,MATCH(Hoja2!C14,Hoja5!$A$2:$A$214,0)-1,0)</f>
        <v>0</v>
      </c>
      <c r="X14" s="5">
        <f t="shared" ca="1" si="1"/>
        <v>0</v>
      </c>
      <c r="Y14" s="45">
        <f t="shared" ca="1" si="2"/>
        <v>0</v>
      </c>
    </row>
    <row r="15" spans="1:25" ht="34.950000000000003" customHeight="1" x14ac:dyDescent="0.3">
      <c r="A15" s="213"/>
      <c r="B15" s="168"/>
      <c r="C15" s="199" t="s">
        <v>127</v>
      </c>
      <c r="D15" s="200"/>
      <c r="E15" s="200"/>
      <c r="F15" s="200"/>
      <c r="G15" s="200"/>
      <c r="H15" s="200"/>
      <c r="I15" s="200"/>
      <c r="J15" s="200"/>
      <c r="K15" s="200"/>
      <c r="L15" s="201"/>
      <c r="M15" s="33"/>
      <c r="N15" s="33"/>
      <c r="O15" s="33"/>
      <c r="P15" s="33"/>
      <c r="Q15" s="3"/>
      <c r="R15" s="60">
        <f t="shared" si="0"/>
        <v>0</v>
      </c>
      <c r="S15" s="3"/>
      <c r="T15" s="19">
        <v>9</v>
      </c>
      <c r="V15" s="5">
        <f ca="1">OFFSET(Hoja5!$B$2,MATCH(Hoja2!C15,Hoja5!$A$2:$A$214,0)-1,0)</f>
        <v>0</v>
      </c>
      <c r="W15" s="5">
        <f ca="1">OFFSET(Hoja5!$C$2,MATCH(Hoja2!C15,Hoja5!$A$2:$A$214,0)-1,0)</f>
        <v>0</v>
      </c>
      <c r="X15" s="5">
        <f t="shared" ca="1" si="1"/>
        <v>0</v>
      </c>
      <c r="Y15" s="45">
        <f t="shared" ca="1" si="2"/>
        <v>0</v>
      </c>
    </row>
    <row r="16" spans="1:25" ht="18.899999999999999" customHeight="1" thickBot="1" x14ac:dyDescent="0.35">
      <c r="A16" s="214"/>
      <c r="B16" s="169"/>
      <c r="C16" s="203" t="s">
        <v>23</v>
      </c>
      <c r="D16" s="204"/>
      <c r="E16" s="204"/>
      <c r="F16" s="204"/>
      <c r="G16" s="204"/>
      <c r="H16" s="204"/>
      <c r="I16" s="204"/>
      <c r="J16" s="204"/>
      <c r="K16" s="204"/>
      <c r="L16" s="204"/>
      <c r="M16" s="204"/>
      <c r="N16" s="204"/>
      <c r="O16" s="204"/>
      <c r="P16" s="205"/>
      <c r="Q16" s="61">
        <f>SUM(Q7:Q15)</f>
        <v>0</v>
      </c>
      <c r="R16" s="46"/>
      <c r="S16" s="62">
        <f>SUM(S7:S15)</f>
        <v>0</v>
      </c>
      <c r="T16" s="22">
        <v>10</v>
      </c>
    </row>
    <row r="17" spans="1:24" ht="11.4" customHeight="1" thickBot="1" x14ac:dyDescent="0.35">
      <c r="A17" s="202"/>
      <c r="B17" s="202"/>
      <c r="C17" s="202"/>
      <c r="D17" s="202"/>
      <c r="E17" s="202"/>
      <c r="F17" s="202"/>
      <c r="G17" s="202"/>
      <c r="H17" s="202"/>
      <c r="I17" s="202"/>
      <c r="J17" s="202"/>
      <c r="K17" s="202"/>
      <c r="L17" s="202"/>
      <c r="M17" s="202"/>
      <c r="N17" s="202"/>
      <c r="O17" s="202"/>
      <c r="P17" s="202"/>
      <c r="Q17" s="202"/>
      <c r="R17" s="202"/>
      <c r="S17" s="202"/>
      <c r="T17" s="202"/>
      <c r="W17" s="5">
        <v>1</v>
      </c>
      <c r="X17" s="5">
        <f ca="1">COUNTIF(X7:X15,"=1")</f>
        <v>0</v>
      </c>
    </row>
    <row r="18" spans="1:24" ht="18.899999999999999" customHeight="1" x14ac:dyDescent="0.3">
      <c r="A18" s="225" t="s">
        <v>24</v>
      </c>
      <c r="B18" s="178" t="s">
        <v>25</v>
      </c>
      <c r="C18" s="187" t="s">
        <v>26</v>
      </c>
      <c r="D18" s="187"/>
      <c r="E18" s="187"/>
      <c r="F18" s="187"/>
      <c r="G18" s="187"/>
      <c r="H18" s="187"/>
      <c r="I18" s="187"/>
      <c r="J18" s="187"/>
      <c r="K18" s="187"/>
      <c r="L18" s="187"/>
      <c r="M18" s="187"/>
      <c r="N18" s="187"/>
      <c r="O18" s="187"/>
      <c r="P18" s="187"/>
      <c r="Q18" s="187"/>
      <c r="R18" s="187"/>
      <c r="S18" s="23" t="s">
        <v>27</v>
      </c>
      <c r="T18" s="24" t="s">
        <v>18</v>
      </c>
      <c r="W18" s="5">
        <v>2</v>
      </c>
      <c r="X18" s="5">
        <f ca="1">COUNTIF(X7:X15,"=2")</f>
        <v>1</v>
      </c>
    </row>
    <row r="19" spans="1:24" ht="18.899999999999999" customHeight="1" x14ac:dyDescent="0.3">
      <c r="A19" s="226"/>
      <c r="B19" s="179"/>
      <c r="C19" s="188" t="s">
        <v>85</v>
      </c>
      <c r="D19" s="188"/>
      <c r="E19" s="188"/>
      <c r="F19" s="188"/>
      <c r="G19" s="188"/>
      <c r="H19" s="188"/>
      <c r="I19" s="188"/>
      <c r="J19" s="188"/>
      <c r="K19" s="188"/>
      <c r="L19" s="188"/>
      <c r="M19" s="188"/>
      <c r="N19" s="188"/>
      <c r="O19" s="188"/>
      <c r="P19" s="188"/>
      <c r="Q19" s="188"/>
      <c r="R19" s="188"/>
      <c r="S19" s="27">
        <f>Q16</f>
        <v>0</v>
      </c>
      <c r="T19" s="19">
        <v>11</v>
      </c>
      <c r="W19" s="5">
        <v>3</v>
      </c>
      <c r="X19" s="5">
        <f ca="1">COUNTIF(X7:X15,"=3")</f>
        <v>0</v>
      </c>
    </row>
    <row r="20" spans="1:24" ht="18.899999999999999" customHeight="1" x14ac:dyDescent="0.3">
      <c r="A20" s="226"/>
      <c r="B20" s="179"/>
      <c r="C20" s="188" t="s">
        <v>58</v>
      </c>
      <c r="D20" s="188"/>
      <c r="E20" s="188"/>
      <c r="F20" s="188"/>
      <c r="G20" s="188"/>
      <c r="H20" s="188"/>
      <c r="I20" s="188"/>
      <c r="J20" s="188"/>
      <c r="K20" s="188"/>
      <c r="L20" s="188"/>
      <c r="M20" s="188"/>
      <c r="N20" s="188"/>
      <c r="O20" s="188"/>
      <c r="P20" s="188"/>
      <c r="Q20" s="188"/>
      <c r="R20" s="188"/>
      <c r="S20" s="80">
        <v>10000</v>
      </c>
      <c r="T20" s="19">
        <v>12</v>
      </c>
    </row>
    <row r="21" spans="1:24" ht="18.899999999999999" customHeight="1" x14ac:dyDescent="0.3">
      <c r="A21" s="226"/>
      <c r="B21" s="179"/>
      <c r="C21" s="188" t="s">
        <v>86</v>
      </c>
      <c r="D21" s="188"/>
      <c r="E21" s="188"/>
      <c r="F21" s="188"/>
      <c r="G21" s="188"/>
      <c r="H21" s="188"/>
      <c r="I21" s="188"/>
      <c r="J21" s="188"/>
      <c r="K21" s="188"/>
      <c r="L21" s="188"/>
      <c r="M21" s="188"/>
      <c r="N21" s="188"/>
      <c r="O21" s="188"/>
      <c r="P21" s="188"/>
      <c r="Q21" s="188"/>
      <c r="R21" s="188"/>
      <c r="S21" s="27">
        <f>S16</f>
        <v>0</v>
      </c>
      <c r="T21" s="19">
        <v>13</v>
      </c>
    </row>
    <row r="22" spans="1:24" ht="18.899999999999999" customHeight="1" x14ac:dyDescent="0.3">
      <c r="A22" s="226"/>
      <c r="B22" s="179"/>
      <c r="C22" s="188" t="s">
        <v>104</v>
      </c>
      <c r="D22" s="188"/>
      <c r="E22" s="188"/>
      <c r="F22" s="188"/>
      <c r="G22" s="188"/>
      <c r="H22" s="188"/>
      <c r="I22" s="188"/>
      <c r="J22" s="188"/>
      <c r="K22" s="188"/>
      <c r="L22" s="188"/>
      <c r="M22" s="188"/>
      <c r="N22" s="188"/>
      <c r="O22" s="188"/>
      <c r="P22" s="188"/>
      <c r="Q22" s="188"/>
      <c r="R22" s="188"/>
      <c r="S22" s="27">
        <f>Hoja3!S11</f>
        <v>0</v>
      </c>
      <c r="T22" s="19">
        <v>14</v>
      </c>
    </row>
    <row r="23" spans="1:24" ht="18.899999999999999" customHeight="1" x14ac:dyDescent="0.3">
      <c r="A23" s="226"/>
      <c r="B23" s="179"/>
      <c r="C23" s="188" t="s">
        <v>70</v>
      </c>
      <c r="D23" s="188"/>
      <c r="E23" s="188"/>
      <c r="F23" s="188"/>
      <c r="G23" s="188"/>
      <c r="H23" s="188"/>
      <c r="I23" s="188"/>
      <c r="J23" s="188"/>
      <c r="K23" s="188"/>
      <c r="L23" s="188"/>
      <c r="M23" s="188"/>
      <c r="N23" s="188"/>
      <c r="O23" s="188"/>
      <c r="P23" s="188"/>
      <c r="Q23" s="188"/>
      <c r="R23" s="188"/>
      <c r="S23" s="27">
        <v>0</v>
      </c>
      <c r="T23" s="19">
        <v>15</v>
      </c>
    </row>
    <row r="24" spans="1:24" ht="18.899999999999999" customHeight="1" x14ac:dyDescent="0.3">
      <c r="A24" s="226"/>
      <c r="B24" s="179"/>
      <c r="C24" s="188" t="s">
        <v>87</v>
      </c>
      <c r="D24" s="188"/>
      <c r="E24" s="188"/>
      <c r="F24" s="188"/>
      <c r="G24" s="188"/>
      <c r="H24" s="188"/>
      <c r="I24" s="188"/>
      <c r="J24" s="188"/>
      <c r="K24" s="188"/>
      <c r="L24" s="188"/>
      <c r="M24" s="188"/>
      <c r="N24" s="188"/>
      <c r="O24" s="188"/>
      <c r="P24" s="188"/>
      <c r="Q24" s="188"/>
      <c r="R24" s="188"/>
      <c r="S24" s="27"/>
      <c r="T24" s="19">
        <v>16</v>
      </c>
    </row>
    <row r="25" spans="1:24" ht="18.899999999999999" customHeight="1" x14ac:dyDescent="0.3">
      <c r="A25" s="226"/>
      <c r="B25" s="179"/>
      <c r="C25" s="188" t="s">
        <v>88</v>
      </c>
      <c r="D25" s="188"/>
      <c r="E25" s="188"/>
      <c r="F25" s="188"/>
      <c r="G25" s="188"/>
      <c r="H25" s="188"/>
      <c r="I25" s="188"/>
      <c r="J25" s="188"/>
      <c r="K25" s="188"/>
      <c r="L25" s="188"/>
      <c r="M25" s="188"/>
      <c r="N25" s="188"/>
      <c r="O25" s="188"/>
      <c r="P25" s="188"/>
      <c r="Q25" s="188"/>
      <c r="R25" s="188"/>
      <c r="S25" s="27"/>
      <c r="T25" s="19">
        <v>17</v>
      </c>
    </row>
    <row r="26" spans="1:24" ht="18.899999999999999" customHeight="1" x14ac:dyDescent="0.3">
      <c r="A26" s="226"/>
      <c r="B26" s="179"/>
      <c r="C26" s="196" t="s">
        <v>71</v>
      </c>
      <c r="D26" s="196"/>
      <c r="E26" s="196"/>
      <c r="F26" s="196"/>
      <c r="G26" s="196"/>
      <c r="H26" s="196"/>
      <c r="I26" s="196"/>
      <c r="J26" s="196"/>
      <c r="K26" s="196"/>
      <c r="L26" s="196"/>
      <c r="M26" s="196"/>
      <c r="N26" s="196"/>
      <c r="O26" s="196"/>
      <c r="P26" s="196"/>
      <c r="Q26" s="196"/>
      <c r="R26" s="196"/>
      <c r="S26" s="27"/>
      <c r="T26" s="19">
        <v>18</v>
      </c>
    </row>
    <row r="27" spans="1:24" ht="18.899999999999999" customHeight="1" x14ac:dyDescent="0.3">
      <c r="A27" s="226"/>
      <c r="B27" s="185"/>
      <c r="C27" s="222" t="s">
        <v>98</v>
      </c>
      <c r="D27" s="223"/>
      <c r="E27" s="223"/>
      <c r="F27" s="223"/>
      <c r="G27" s="223"/>
      <c r="H27" s="223"/>
      <c r="I27" s="223"/>
      <c r="J27" s="223"/>
      <c r="K27" s="223"/>
      <c r="L27" s="223"/>
      <c r="M27" s="223"/>
      <c r="N27" s="223"/>
      <c r="O27" s="223"/>
      <c r="P27" s="223"/>
      <c r="Q27" s="223"/>
      <c r="R27" s="224"/>
      <c r="S27" s="27"/>
      <c r="T27" s="37">
        <v>19</v>
      </c>
    </row>
    <row r="28" spans="1:24" ht="18.899999999999999" customHeight="1" x14ac:dyDescent="0.3">
      <c r="A28" s="226"/>
      <c r="B28" s="185"/>
      <c r="C28" s="206" t="s">
        <v>99</v>
      </c>
      <c r="D28" s="207"/>
      <c r="E28" s="207"/>
      <c r="F28" s="207"/>
      <c r="G28" s="207"/>
      <c r="H28" s="207"/>
      <c r="I28" s="207"/>
      <c r="J28" s="207"/>
      <c r="K28" s="207"/>
      <c r="L28" s="207"/>
      <c r="M28" s="207"/>
      <c r="N28" s="207"/>
      <c r="O28" s="207"/>
      <c r="P28" s="207"/>
      <c r="Q28" s="207"/>
      <c r="R28" s="208"/>
      <c r="S28" s="220">
        <f>IF(S19&gt;(S20+S21+S22+S23+S24+S25+S26+S27),(S19-S20-S21-S22-S23-S24-S25-S26-S27),0)</f>
        <v>0</v>
      </c>
      <c r="T28" s="194">
        <v>20</v>
      </c>
    </row>
    <row r="29" spans="1:24" ht="18.899999999999999" customHeight="1" thickBot="1" x14ac:dyDescent="0.35">
      <c r="A29" s="227"/>
      <c r="B29" s="186"/>
      <c r="C29" s="209"/>
      <c r="D29" s="210"/>
      <c r="E29" s="210"/>
      <c r="F29" s="210"/>
      <c r="G29" s="210"/>
      <c r="H29" s="210"/>
      <c r="I29" s="210"/>
      <c r="J29" s="210"/>
      <c r="K29" s="210"/>
      <c r="L29" s="210"/>
      <c r="M29" s="210"/>
      <c r="N29" s="210"/>
      <c r="O29" s="210"/>
      <c r="P29" s="210"/>
      <c r="Q29" s="210"/>
      <c r="R29" s="211"/>
      <c r="S29" s="221"/>
      <c r="T29" s="195"/>
    </row>
    <row r="30" spans="1:24" ht="18.899999999999999" customHeight="1" thickBot="1" x14ac:dyDescent="0.35">
      <c r="A30" s="215"/>
      <c r="B30" s="215"/>
      <c r="C30" s="215"/>
      <c r="D30" s="215"/>
      <c r="E30" s="215"/>
      <c r="F30" s="215"/>
      <c r="G30" s="215"/>
      <c r="H30" s="215"/>
      <c r="I30" s="215"/>
      <c r="J30" s="215"/>
      <c r="K30" s="215"/>
      <c r="L30" s="215"/>
      <c r="M30" s="215"/>
      <c r="N30" s="215"/>
      <c r="O30" s="215"/>
      <c r="P30" s="215"/>
      <c r="Q30" s="215"/>
      <c r="R30" s="215"/>
      <c r="S30" s="215"/>
      <c r="T30" s="215"/>
    </row>
    <row r="31" spans="1:24" ht="18.899999999999999" customHeight="1" x14ac:dyDescent="0.3">
      <c r="A31" s="175" t="s">
        <v>28</v>
      </c>
      <c r="B31" s="178" t="s">
        <v>136</v>
      </c>
      <c r="C31" s="187" t="s">
        <v>26</v>
      </c>
      <c r="D31" s="187"/>
      <c r="E31" s="187"/>
      <c r="F31" s="187"/>
      <c r="G31" s="187"/>
      <c r="H31" s="187"/>
      <c r="I31" s="187"/>
      <c r="J31" s="187"/>
      <c r="K31" s="187"/>
      <c r="L31" s="187"/>
      <c r="M31" s="187"/>
      <c r="N31" s="187"/>
      <c r="O31" s="187"/>
      <c r="P31" s="187"/>
      <c r="Q31" s="187"/>
      <c r="R31" s="187"/>
      <c r="S31" s="23" t="s">
        <v>27</v>
      </c>
      <c r="T31" s="24" t="s">
        <v>18</v>
      </c>
    </row>
    <row r="32" spans="1:24" ht="18.899999999999999" customHeight="1" x14ac:dyDescent="0.3">
      <c r="A32" s="176"/>
      <c r="B32" s="179"/>
      <c r="C32" s="188" t="s">
        <v>103</v>
      </c>
      <c r="D32" s="188"/>
      <c r="E32" s="188"/>
      <c r="F32" s="188"/>
      <c r="G32" s="188"/>
      <c r="H32" s="188"/>
      <c r="I32" s="188"/>
      <c r="J32" s="188"/>
      <c r="K32" s="188"/>
      <c r="L32" s="188"/>
      <c r="M32" s="188"/>
      <c r="N32" s="188"/>
      <c r="O32" s="188"/>
      <c r="P32" s="188"/>
      <c r="Q32" s="188"/>
      <c r="R32" s="188"/>
      <c r="S32" s="27">
        <f>Hoja3!S21</f>
        <v>0</v>
      </c>
      <c r="T32" s="25">
        <v>21</v>
      </c>
    </row>
    <row r="33" spans="1:23" ht="18.899999999999999" customHeight="1" x14ac:dyDescent="0.3">
      <c r="A33" s="176"/>
      <c r="B33" s="179"/>
      <c r="C33" s="188" t="s">
        <v>29</v>
      </c>
      <c r="D33" s="188"/>
      <c r="E33" s="188"/>
      <c r="F33" s="188"/>
      <c r="G33" s="188"/>
      <c r="H33" s="188"/>
      <c r="I33" s="188"/>
      <c r="J33" s="188"/>
      <c r="K33" s="188"/>
      <c r="L33" s="188"/>
      <c r="M33" s="188"/>
      <c r="N33" s="188"/>
      <c r="O33" s="188"/>
      <c r="P33" s="188"/>
      <c r="Q33" s="188"/>
      <c r="R33" s="188"/>
      <c r="S33" s="27"/>
      <c r="T33" s="25">
        <v>22</v>
      </c>
    </row>
    <row r="34" spans="1:23" ht="18.899999999999999" customHeight="1" x14ac:dyDescent="0.3">
      <c r="A34" s="176"/>
      <c r="B34" s="179"/>
      <c r="C34" s="188" t="s">
        <v>100</v>
      </c>
      <c r="D34" s="188"/>
      <c r="E34" s="188"/>
      <c r="F34" s="188"/>
      <c r="G34" s="188"/>
      <c r="H34" s="188"/>
      <c r="I34" s="188"/>
      <c r="J34" s="188"/>
      <c r="K34" s="188"/>
      <c r="L34" s="188"/>
      <c r="M34" s="188"/>
      <c r="N34" s="188"/>
      <c r="O34" s="188"/>
      <c r="P34" s="188"/>
      <c r="Q34" s="188"/>
      <c r="R34" s="188"/>
      <c r="S34" s="27"/>
      <c r="T34" s="25">
        <v>23</v>
      </c>
    </row>
    <row r="35" spans="1:23" ht="18.899999999999999" customHeight="1" x14ac:dyDescent="0.3">
      <c r="A35" s="176"/>
      <c r="B35" s="179"/>
      <c r="C35" s="188" t="s">
        <v>72</v>
      </c>
      <c r="D35" s="188"/>
      <c r="E35" s="188"/>
      <c r="F35" s="188"/>
      <c r="G35" s="188"/>
      <c r="H35" s="188"/>
      <c r="I35" s="188"/>
      <c r="J35" s="188"/>
      <c r="K35" s="188"/>
      <c r="L35" s="188"/>
      <c r="M35" s="188"/>
      <c r="N35" s="188"/>
      <c r="O35" s="188"/>
      <c r="P35" s="188"/>
      <c r="Q35" s="188"/>
      <c r="R35" s="188"/>
      <c r="S35" s="27"/>
      <c r="T35" s="25">
        <v>24</v>
      </c>
    </row>
    <row r="36" spans="1:23" ht="18.899999999999999" customHeight="1" x14ac:dyDescent="0.3">
      <c r="A36" s="176"/>
      <c r="B36" s="179"/>
      <c r="C36" s="188" t="s">
        <v>73</v>
      </c>
      <c r="D36" s="188"/>
      <c r="E36" s="188"/>
      <c r="F36" s="188"/>
      <c r="G36" s="188"/>
      <c r="H36" s="188"/>
      <c r="I36" s="188"/>
      <c r="J36" s="188"/>
      <c r="K36" s="188"/>
      <c r="L36" s="188"/>
      <c r="M36" s="188"/>
      <c r="N36" s="188"/>
      <c r="O36" s="188"/>
      <c r="P36" s="188"/>
      <c r="Q36" s="188"/>
      <c r="R36" s="188"/>
      <c r="S36" s="27"/>
      <c r="T36" s="25">
        <v>25</v>
      </c>
    </row>
    <row r="37" spans="1:23" ht="18.899999999999999" customHeight="1" x14ac:dyDescent="0.3">
      <c r="A37" s="176"/>
      <c r="B37" s="179"/>
      <c r="C37" s="188" t="s">
        <v>101</v>
      </c>
      <c r="D37" s="188"/>
      <c r="E37" s="188"/>
      <c r="F37" s="188"/>
      <c r="G37" s="188"/>
      <c r="H37" s="188"/>
      <c r="I37" s="188"/>
      <c r="J37" s="188"/>
      <c r="K37" s="188"/>
      <c r="L37" s="188"/>
      <c r="M37" s="188"/>
      <c r="N37" s="188"/>
      <c r="O37" s="188"/>
      <c r="P37" s="188"/>
      <c r="Q37" s="188"/>
      <c r="R37" s="188"/>
      <c r="S37" s="31">
        <f>IF(S32&gt;(S33+S34+S35+S36),S32-(S33+S34+S35+S36),0)</f>
        <v>0</v>
      </c>
      <c r="T37" s="25">
        <v>26</v>
      </c>
    </row>
    <row r="38" spans="1:23" ht="18.899999999999999" customHeight="1" thickBot="1" x14ac:dyDescent="0.35">
      <c r="A38" s="177"/>
      <c r="B38" s="180"/>
      <c r="C38" s="240" t="s">
        <v>102</v>
      </c>
      <c r="D38" s="240"/>
      <c r="E38" s="240"/>
      <c r="F38" s="240"/>
      <c r="G38" s="240"/>
      <c r="H38" s="240"/>
      <c r="I38" s="240"/>
      <c r="J38" s="240"/>
      <c r="K38" s="240"/>
      <c r="L38" s="240"/>
      <c r="M38" s="240"/>
      <c r="N38" s="240"/>
      <c r="O38" s="240"/>
      <c r="P38" s="240"/>
      <c r="Q38" s="240"/>
      <c r="R38" s="240"/>
      <c r="S38" s="20">
        <f>IF(S33&gt;0,0,IF(S32&lt;(S33+S34+S35+S36),(S32-(S33+S34+S35+S36))*(-1),0))</f>
        <v>0</v>
      </c>
      <c r="T38" s="26">
        <v>27</v>
      </c>
    </row>
    <row r="39" spans="1:23" ht="12" customHeight="1" thickBot="1" x14ac:dyDescent="0.35">
      <c r="A39" s="174"/>
      <c r="B39" s="174"/>
      <c r="C39" s="174"/>
      <c r="D39" s="174"/>
      <c r="E39" s="174"/>
      <c r="F39" s="174"/>
      <c r="G39" s="174"/>
      <c r="H39" s="174"/>
      <c r="I39" s="174"/>
      <c r="J39" s="174"/>
      <c r="K39" s="174"/>
      <c r="L39" s="174"/>
      <c r="M39" s="174"/>
      <c r="N39" s="174"/>
      <c r="O39" s="174"/>
      <c r="P39" s="174"/>
      <c r="Q39" s="174"/>
      <c r="R39" s="174"/>
      <c r="S39" s="174"/>
      <c r="T39" s="174"/>
      <c r="W39" s="4"/>
    </row>
    <row r="40" spans="1:23" ht="18.899999999999999" customHeight="1" x14ac:dyDescent="0.3">
      <c r="A40" s="175" t="s">
        <v>30</v>
      </c>
      <c r="B40" s="178" t="s">
        <v>31</v>
      </c>
      <c r="C40" s="239" t="s">
        <v>26</v>
      </c>
      <c r="D40" s="239"/>
      <c r="E40" s="239"/>
      <c r="F40" s="239"/>
      <c r="G40" s="239"/>
      <c r="H40" s="239"/>
      <c r="I40" s="239"/>
      <c r="J40" s="239"/>
      <c r="K40" s="239"/>
      <c r="L40" s="239"/>
      <c r="M40" s="239"/>
      <c r="N40" s="239"/>
      <c r="O40" s="239"/>
      <c r="P40" s="239"/>
      <c r="Q40" s="239"/>
      <c r="R40" s="239"/>
      <c r="S40" s="23" t="s">
        <v>27</v>
      </c>
      <c r="T40" s="18" t="s">
        <v>18</v>
      </c>
      <c r="W40" s="4"/>
    </row>
    <row r="41" spans="1:23" ht="33" customHeight="1" x14ac:dyDescent="0.3">
      <c r="A41" s="176"/>
      <c r="B41" s="179"/>
      <c r="C41" s="181" t="s">
        <v>130</v>
      </c>
      <c r="D41" s="182"/>
      <c r="E41" s="182"/>
      <c r="F41" s="182"/>
      <c r="G41" s="182"/>
      <c r="H41" s="182"/>
      <c r="I41" s="182"/>
      <c r="J41" s="182"/>
      <c r="K41" s="182"/>
      <c r="L41" s="182"/>
      <c r="M41" s="182"/>
      <c r="N41" s="182"/>
      <c r="O41" s="182"/>
      <c r="P41" s="182"/>
      <c r="Q41" s="182"/>
      <c r="R41" s="183"/>
      <c r="S41" s="59"/>
      <c r="T41" s="19">
        <v>28</v>
      </c>
      <c r="W41" s="4"/>
    </row>
    <row r="42" spans="1:23" ht="18.899999999999999" customHeight="1" x14ac:dyDescent="0.3">
      <c r="A42" s="176"/>
      <c r="B42" s="179"/>
      <c r="C42" s="173" t="s">
        <v>59</v>
      </c>
      <c r="D42" s="173"/>
      <c r="E42" s="173"/>
      <c r="F42" s="173"/>
      <c r="G42" s="173"/>
      <c r="H42" s="173"/>
      <c r="I42" s="173"/>
      <c r="J42" s="173"/>
      <c r="K42" s="173"/>
      <c r="L42" s="173"/>
      <c r="M42" s="173"/>
      <c r="N42" s="173"/>
      <c r="O42" s="173"/>
      <c r="P42" s="173"/>
      <c r="Q42" s="173"/>
      <c r="R42" s="173"/>
      <c r="S42" s="27"/>
      <c r="T42" s="19">
        <v>29</v>
      </c>
      <c r="W42" s="4"/>
    </row>
    <row r="43" spans="1:23" ht="18.899999999999999" customHeight="1" x14ac:dyDescent="0.3">
      <c r="A43" s="176"/>
      <c r="B43" s="179"/>
      <c r="C43" s="173" t="s">
        <v>105</v>
      </c>
      <c r="D43" s="173"/>
      <c r="E43" s="173"/>
      <c r="F43" s="173"/>
      <c r="G43" s="173"/>
      <c r="H43" s="173"/>
      <c r="I43" s="173"/>
      <c r="J43" s="173"/>
      <c r="K43" s="173"/>
      <c r="L43" s="173"/>
      <c r="M43" s="173"/>
      <c r="N43" s="173"/>
      <c r="O43" s="173"/>
      <c r="P43" s="173"/>
      <c r="Q43" s="173"/>
      <c r="R43" s="173"/>
      <c r="S43" s="27">
        <f>IF(S41&gt;S42,S41-S42,0)</f>
        <v>0</v>
      </c>
      <c r="T43" s="19">
        <v>30</v>
      </c>
      <c r="W43" s="4"/>
    </row>
    <row r="44" spans="1:23" ht="18.899999999999999" customHeight="1" thickBot="1" x14ac:dyDescent="0.35">
      <c r="A44" s="177"/>
      <c r="B44" s="180"/>
      <c r="C44" s="235" t="s">
        <v>106</v>
      </c>
      <c r="D44" s="235"/>
      <c r="E44" s="235"/>
      <c r="F44" s="235"/>
      <c r="G44" s="235"/>
      <c r="H44" s="235"/>
      <c r="I44" s="235"/>
      <c r="J44" s="235"/>
      <c r="K44" s="235"/>
      <c r="L44" s="235"/>
      <c r="M44" s="235"/>
      <c r="N44" s="235"/>
      <c r="O44" s="235"/>
      <c r="P44" s="235"/>
      <c r="Q44" s="235"/>
      <c r="R44" s="235"/>
      <c r="S44" s="20">
        <f>IF(S41&gt;S42,0,S42-S41)</f>
        <v>0</v>
      </c>
      <c r="T44" s="22">
        <v>31</v>
      </c>
      <c r="W44" s="4"/>
    </row>
    <row r="45" spans="1:23" ht="12" customHeight="1" thickBot="1" x14ac:dyDescent="0.35">
      <c r="A45" s="184">
        <v>43889</v>
      </c>
      <c r="B45" s="184"/>
      <c r="C45" s="184"/>
      <c r="D45" s="184"/>
      <c r="E45" s="184"/>
      <c r="F45" s="184"/>
      <c r="G45" s="184"/>
      <c r="H45" s="184"/>
      <c r="I45" s="184"/>
      <c r="J45" s="184"/>
      <c r="K45" s="184"/>
      <c r="L45" s="184"/>
      <c r="M45" s="184"/>
      <c r="N45" s="184"/>
      <c r="O45" s="184"/>
      <c r="P45" s="184"/>
      <c r="Q45" s="184"/>
      <c r="R45" s="184"/>
      <c r="S45" s="184"/>
      <c r="T45" s="184"/>
      <c r="W45" s="4"/>
    </row>
    <row r="46" spans="1:23" ht="18.899999999999999" customHeight="1" x14ac:dyDescent="0.3">
      <c r="A46" s="164" t="s">
        <v>32</v>
      </c>
      <c r="B46" s="167" t="s">
        <v>137</v>
      </c>
      <c r="C46" s="236" t="s">
        <v>26</v>
      </c>
      <c r="D46" s="237"/>
      <c r="E46" s="237"/>
      <c r="F46" s="237"/>
      <c r="G46" s="237"/>
      <c r="H46" s="237"/>
      <c r="I46" s="237"/>
      <c r="J46" s="237"/>
      <c r="K46" s="237"/>
      <c r="L46" s="237"/>
      <c r="M46" s="237"/>
      <c r="N46" s="237"/>
      <c r="O46" s="237"/>
      <c r="P46" s="237"/>
      <c r="Q46" s="237"/>
      <c r="R46" s="238"/>
      <c r="S46" s="23" t="s">
        <v>27</v>
      </c>
      <c r="T46" s="18" t="s">
        <v>18</v>
      </c>
      <c r="W46" s="4"/>
    </row>
    <row r="47" spans="1:23" ht="18.899999999999999" customHeight="1" x14ac:dyDescent="0.3">
      <c r="A47" s="165"/>
      <c r="B47" s="168"/>
      <c r="C47" s="170" t="s">
        <v>107</v>
      </c>
      <c r="D47" s="171"/>
      <c r="E47" s="171"/>
      <c r="F47" s="171"/>
      <c r="G47" s="171"/>
      <c r="H47" s="171"/>
      <c r="I47" s="171"/>
      <c r="J47" s="171"/>
      <c r="K47" s="171"/>
      <c r="L47" s="171"/>
      <c r="M47" s="171"/>
      <c r="N47" s="171"/>
      <c r="O47" s="171"/>
      <c r="P47" s="171"/>
      <c r="Q47" s="171"/>
      <c r="R47" s="172"/>
      <c r="S47" s="27">
        <f>IF(Hoja1!T8="x",S43,S37)</f>
        <v>0</v>
      </c>
      <c r="T47" s="19">
        <v>32</v>
      </c>
    </row>
    <row r="48" spans="1:23" ht="18.899999999999999" customHeight="1" x14ac:dyDescent="0.3">
      <c r="A48" s="165"/>
      <c r="B48" s="168"/>
      <c r="C48" s="170" t="s">
        <v>110</v>
      </c>
      <c r="D48" s="171"/>
      <c r="E48" s="171"/>
      <c r="F48" s="171"/>
      <c r="G48" s="171"/>
      <c r="H48" s="171"/>
      <c r="I48" s="171"/>
      <c r="J48" s="171"/>
      <c r="K48" s="171"/>
      <c r="L48" s="171"/>
      <c r="M48" s="171"/>
      <c r="N48" s="171"/>
      <c r="O48" s="171"/>
      <c r="P48" s="171"/>
      <c r="Q48" s="171"/>
      <c r="R48" s="172"/>
      <c r="S48" s="346"/>
      <c r="T48" s="19">
        <v>33</v>
      </c>
    </row>
    <row r="49" spans="1:20" ht="18.899999999999999" customHeight="1" x14ac:dyDescent="0.3">
      <c r="A49" s="165"/>
      <c r="B49" s="168"/>
      <c r="C49" s="170" t="s">
        <v>89</v>
      </c>
      <c r="D49" s="171"/>
      <c r="E49" s="171"/>
      <c r="F49" s="171"/>
      <c r="G49" s="171"/>
      <c r="H49" s="171"/>
      <c r="I49" s="171"/>
      <c r="J49" s="171"/>
      <c r="K49" s="171"/>
      <c r="L49" s="171"/>
      <c r="M49" s="171"/>
      <c r="N49" s="171"/>
      <c r="O49" s="171"/>
      <c r="P49" s="171"/>
      <c r="Q49" s="171"/>
      <c r="R49" s="172"/>
      <c r="S49" s="27"/>
      <c r="T49" s="19">
        <v>34</v>
      </c>
    </row>
    <row r="50" spans="1:20" ht="18.899999999999999" customHeight="1" x14ac:dyDescent="0.3">
      <c r="A50" s="165"/>
      <c r="B50" s="168"/>
      <c r="C50" s="170" t="s">
        <v>108</v>
      </c>
      <c r="D50" s="171"/>
      <c r="E50" s="171"/>
      <c r="F50" s="171"/>
      <c r="G50" s="171"/>
      <c r="H50" s="171"/>
      <c r="I50" s="171"/>
      <c r="J50" s="171"/>
      <c r="K50" s="171"/>
      <c r="L50" s="171"/>
      <c r="M50" s="171"/>
      <c r="N50" s="171"/>
      <c r="O50" s="171"/>
      <c r="P50" s="171"/>
      <c r="Q50" s="171"/>
      <c r="R50" s="172"/>
      <c r="S50" s="27"/>
      <c r="T50" s="19">
        <v>35</v>
      </c>
    </row>
    <row r="51" spans="1:20" ht="18.899999999999999" customHeight="1" thickBot="1" x14ac:dyDescent="0.4">
      <c r="A51" s="166"/>
      <c r="B51" s="169"/>
      <c r="C51" s="232" t="s">
        <v>109</v>
      </c>
      <c r="D51" s="233"/>
      <c r="E51" s="233"/>
      <c r="F51" s="233"/>
      <c r="G51" s="233"/>
      <c r="H51" s="233"/>
      <c r="I51" s="233"/>
      <c r="J51" s="233"/>
      <c r="K51" s="233"/>
      <c r="L51" s="233"/>
      <c r="M51" s="233"/>
      <c r="N51" s="233"/>
      <c r="O51" s="233"/>
      <c r="P51" s="233"/>
      <c r="Q51" s="233"/>
      <c r="R51" s="234"/>
      <c r="S51" s="32">
        <f>S47-S48-S49+S50</f>
        <v>0</v>
      </c>
      <c r="T51" s="22">
        <v>36</v>
      </c>
    </row>
    <row r="52" spans="1:20" ht="12.75" customHeight="1" x14ac:dyDescent="0.3">
      <c r="A52" s="6"/>
      <c r="B52" s="6"/>
      <c r="C52" s="6"/>
      <c r="D52" s="6"/>
      <c r="E52" s="6"/>
      <c r="F52" s="6"/>
      <c r="G52" s="6"/>
      <c r="H52" s="6"/>
      <c r="I52" s="6"/>
      <c r="J52" s="6"/>
      <c r="K52" s="6"/>
      <c r="L52" s="6"/>
      <c r="M52" s="6"/>
      <c r="N52" s="6"/>
      <c r="O52" s="6"/>
      <c r="P52" s="6"/>
      <c r="Q52" s="6"/>
      <c r="R52" s="6"/>
      <c r="S52" s="6"/>
      <c r="T52" s="6"/>
    </row>
    <row r="53" spans="1:20" ht="22.8" x14ac:dyDescent="0.4">
      <c r="Q53" s="47"/>
      <c r="S53" s="38" t="e">
        <f>IF(Hoja4!A45&gt;Hoja2!A45,1,0)</f>
        <v>#NUM!</v>
      </c>
    </row>
    <row r="54" spans="1:20" ht="22.8" x14ac:dyDescent="0.4">
      <c r="Q54" s="47"/>
      <c r="S54" s="79"/>
    </row>
  </sheetData>
  <sheetProtection algorithmName="SHA-512" hashValue="d5VGzgEnm/F+pZHzrv2V12kmacUtzBIQPUZZJeU5rt82J1vGcp7iLKSR8vMAbcmXJu73Qj5RRRvNGJC0Z+A/AQ==" saltValue="8hG2f/hBM4uPO2yrUOwIYg==" spinCount="100000" sheet="1" objects="1" scenarios="1"/>
  <protectedRanges>
    <protectedRange sqref="S49:S50" name="Seccion E"/>
    <protectedRange sqref="S33:S36" name="Seccion C"/>
    <protectedRange sqref="S7:S15" name="SeccionA Importe"/>
    <protectedRange sqref="S7:S15 S23:S27 S33:S36 S42 S49:S50 C7:Q15" name="Rango2"/>
    <protectedRange sqref="S41:S42" name="Rango3"/>
    <protectedRange sqref="M7:Q15" name="seccionA"/>
    <protectedRange sqref="S23:S27" name="Seccion B"/>
    <protectedRange sqref="S41:S42" name="Seccion D"/>
  </protectedRanges>
  <mergeCells count="67">
    <mergeCell ref="Y3:Y6"/>
    <mergeCell ref="C6:L6"/>
    <mergeCell ref="C15:L15"/>
    <mergeCell ref="C51:R51"/>
    <mergeCell ref="C49:R49"/>
    <mergeCell ref="C50:R50"/>
    <mergeCell ref="C48:R48"/>
    <mergeCell ref="C33:R33"/>
    <mergeCell ref="C34:R34"/>
    <mergeCell ref="C35:R35"/>
    <mergeCell ref="C36:R36"/>
    <mergeCell ref="C44:R44"/>
    <mergeCell ref="C46:R46"/>
    <mergeCell ref="C40:R40"/>
    <mergeCell ref="C38:R38"/>
    <mergeCell ref="C37:R37"/>
    <mergeCell ref="C31:R31"/>
    <mergeCell ref="A30:T30"/>
    <mergeCell ref="C10:L10"/>
    <mergeCell ref="C11:L11"/>
    <mergeCell ref="C12:L12"/>
    <mergeCell ref="C13:L13"/>
    <mergeCell ref="C14:L14"/>
    <mergeCell ref="B3:B16"/>
    <mergeCell ref="C3:L5"/>
    <mergeCell ref="M3:P5"/>
    <mergeCell ref="S28:S29"/>
    <mergeCell ref="A31:A38"/>
    <mergeCell ref="B31:B38"/>
    <mergeCell ref="C32:R32"/>
    <mergeCell ref="C27:R27"/>
    <mergeCell ref="A18:A29"/>
    <mergeCell ref="A1:T1"/>
    <mergeCell ref="T3:T6"/>
    <mergeCell ref="M6:N6"/>
    <mergeCell ref="A2:T2"/>
    <mergeCell ref="T28:T29"/>
    <mergeCell ref="C26:R26"/>
    <mergeCell ref="Q3:Q5"/>
    <mergeCell ref="C7:L7"/>
    <mergeCell ref="C8:L8"/>
    <mergeCell ref="C9:L9"/>
    <mergeCell ref="R3:S5"/>
    <mergeCell ref="O6:P6"/>
    <mergeCell ref="A17:T17"/>
    <mergeCell ref="C16:P16"/>
    <mergeCell ref="C28:R29"/>
    <mergeCell ref="A3:A16"/>
    <mergeCell ref="B18:B29"/>
    <mergeCell ref="C18:R18"/>
    <mergeCell ref="C19:R19"/>
    <mergeCell ref="C20:R20"/>
    <mergeCell ref="C23:R23"/>
    <mergeCell ref="C24:R24"/>
    <mergeCell ref="C21:R21"/>
    <mergeCell ref="C22:R22"/>
    <mergeCell ref="C25:R25"/>
    <mergeCell ref="A39:T39"/>
    <mergeCell ref="A40:A44"/>
    <mergeCell ref="B40:B44"/>
    <mergeCell ref="C41:R41"/>
    <mergeCell ref="A45:T45"/>
    <mergeCell ref="A46:A51"/>
    <mergeCell ref="B46:B51"/>
    <mergeCell ref="C47:R47"/>
    <mergeCell ref="C43:R43"/>
    <mergeCell ref="C42:R42"/>
  </mergeCells>
  <phoneticPr fontId="1" type="noConversion"/>
  <conditionalFormatting sqref="R7:R15">
    <cfRule type="cellIs" dxfId="0" priority="1" operator="greaterThan">
      <formula>Y7</formula>
    </cfRule>
  </conditionalFormatting>
  <printOptions horizontalCentered="1"/>
  <pageMargins left="7.874015748031496E-2" right="0.19685039370078741" top="0.39370078740157483" bottom="0.39370078740157483" header="0" footer="0"/>
  <pageSetup scale="72" orientation="portrait" horizontalDpi="120" verticalDpi="144" r:id="rId1"/>
  <headerFooter alignWithMargins="0"/>
  <ignoredErrors>
    <ignoredError sqref="X18" 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Hoja5!$A$2:$A$214</xm:f>
          </x14:formula1>
          <xm:sqref>C8:L15</xm:sqref>
        </x14:dataValidation>
        <x14:dataValidation type="list" allowBlank="1" showInputMessage="1" showErrorMessage="1" xr:uid="{00000000-0002-0000-0100-000001000000}">
          <x14:formula1>
            <xm:f>Hoja5!$A$2:$A$154</xm:f>
          </x14:formula1>
          <xm:sqref>C7:L7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0"/>
  </sheetPr>
  <dimension ref="A1:T38"/>
  <sheetViews>
    <sheetView topLeftCell="A10" zoomScale="70" zoomScaleNormal="70" workbookViewId="0">
      <selection activeCell="P21" sqref="P21:R21"/>
    </sheetView>
  </sheetViews>
  <sheetFormatPr baseColWidth="10" defaultRowHeight="13.2" x14ac:dyDescent="0.25"/>
  <cols>
    <col min="1" max="1" width="3.33203125" customWidth="1"/>
    <col min="2" max="2" width="9.88671875" customWidth="1"/>
    <col min="3" max="3" width="3.33203125" customWidth="1"/>
    <col min="4" max="4" width="3.44140625" customWidth="1"/>
    <col min="5" max="5" width="4.44140625" customWidth="1"/>
    <col min="6" max="6" width="3.33203125" customWidth="1"/>
    <col min="7" max="7" width="7.33203125" customWidth="1"/>
    <col min="8" max="8" width="6.109375" customWidth="1"/>
    <col min="9" max="9" width="7.6640625" customWidth="1"/>
    <col min="10" max="10" width="16.6640625" customWidth="1"/>
    <col min="11" max="11" width="4.44140625" customWidth="1"/>
    <col min="12" max="12" width="4.109375" customWidth="1"/>
    <col min="13" max="13" width="4.44140625" customWidth="1"/>
    <col min="14" max="14" width="4" customWidth="1"/>
    <col min="15" max="15" width="3.33203125" customWidth="1"/>
    <col min="16" max="16" width="4.44140625" customWidth="1"/>
    <col min="17" max="17" width="6" customWidth="1"/>
    <col min="18" max="18" width="4" customWidth="1"/>
    <col min="19" max="19" width="16.5546875" customWidth="1"/>
    <col min="20" max="20" width="6.33203125" customWidth="1"/>
    <col min="21" max="21" width="6.6640625" customWidth="1"/>
  </cols>
  <sheetData>
    <row r="1" spans="1:20" ht="13.8" thickBot="1" x14ac:dyDescent="0.3">
      <c r="A1" s="94"/>
      <c r="B1" s="94"/>
      <c r="C1" s="94"/>
      <c r="D1" s="94"/>
      <c r="E1" s="94"/>
      <c r="F1" s="94"/>
      <c r="G1" s="94"/>
      <c r="H1" s="94"/>
      <c r="I1" s="94"/>
      <c r="J1" s="94"/>
      <c r="K1" s="94"/>
      <c r="L1" s="94"/>
      <c r="M1" s="94"/>
      <c r="N1" s="94"/>
      <c r="O1" s="94"/>
      <c r="P1" s="94"/>
      <c r="Q1" s="94"/>
      <c r="R1" s="94"/>
      <c r="S1" s="94"/>
      <c r="T1" s="94"/>
    </row>
    <row r="2" spans="1:20" ht="18" customHeight="1" x14ac:dyDescent="0.3">
      <c r="A2" s="256" t="s">
        <v>498</v>
      </c>
      <c r="B2" s="274" t="s">
        <v>33</v>
      </c>
      <c r="C2" s="277"/>
      <c r="D2" s="277"/>
      <c r="E2" s="277"/>
      <c r="F2" s="277"/>
      <c r="G2" s="277"/>
      <c r="H2" s="277"/>
      <c r="I2" s="277"/>
      <c r="J2" s="277"/>
      <c r="K2" s="277"/>
      <c r="L2" s="277"/>
      <c r="M2" s="277"/>
      <c r="N2" s="277"/>
      <c r="O2" s="277"/>
      <c r="P2" s="277"/>
      <c r="Q2" s="277"/>
      <c r="R2" s="277"/>
      <c r="S2" s="270" t="s">
        <v>34</v>
      </c>
      <c r="T2" s="268" t="s">
        <v>35</v>
      </c>
    </row>
    <row r="3" spans="1:20" ht="18" customHeight="1" x14ac:dyDescent="0.25">
      <c r="A3" s="257"/>
      <c r="B3" s="275"/>
      <c r="C3" s="269" t="s">
        <v>60</v>
      </c>
      <c r="D3" s="269"/>
      <c r="E3" s="269"/>
      <c r="F3" s="269"/>
      <c r="G3" s="269"/>
      <c r="H3" s="269"/>
      <c r="I3" s="269"/>
      <c r="J3" s="269"/>
      <c r="K3" s="269"/>
      <c r="L3" s="269"/>
      <c r="M3" s="269"/>
      <c r="N3" s="269"/>
      <c r="O3" s="269"/>
      <c r="P3" s="269"/>
      <c r="Q3" s="269"/>
      <c r="R3" s="269"/>
      <c r="S3" s="263"/>
      <c r="T3" s="265"/>
    </row>
    <row r="4" spans="1:20" ht="18" customHeight="1" x14ac:dyDescent="0.3">
      <c r="A4" s="257"/>
      <c r="B4" s="275"/>
      <c r="C4" s="267" t="s">
        <v>36</v>
      </c>
      <c r="D4" s="267"/>
      <c r="E4" s="267"/>
      <c r="F4" s="267"/>
      <c r="G4" s="267"/>
      <c r="H4" s="267"/>
      <c r="I4" s="267"/>
      <c r="J4" s="267"/>
      <c r="K4" s="267"/>
      <c r="L4" s="267"/>
      <c r="M4" s="267"/>
      <c r="N4" s="267"/>
      <c r="O4" s="267"/>
      <c r="P4" s="267"/>
      <c r="Q4" s="267"/>
      <c r="R4" s="267"/>
      <c r="S4" s="28"/>
      <c r="T4" s="8">
        <v>37</v>
      </c>
    </row>
    <row r="5" spans="1:20" ht="18" customHeight="1" x14ac:dyDescent="0.3">
      <c r="A5" s="257"/>
      <c r="B5" s="275"/>
      <c r="C5" s="267" t="s">
        <v>77</v>
      </c>
      <c r="D5" s="267"/>
      <c r="E5" s="267"/>
      <c r="F5" s="267"/>
      <c r="G5" s="267"/>
      <c r="H5" s="267"/>
      <c r="I5" s="267"/>
      <c r="J5" s="267"/>
      <c r="K5" s="267"/>
      <c r="L5" s="267"/>
      <c r="M5" s="267"/>
      <c r="N5" s="267"/>
      <c r="O5" s="267"/>
      <c r="P5" s="267"/>
      <c r="Q5" s="267"/>
      <c r="R5" s="267"/>
      <c r="S5" s="28"/>
      <c r="T5" s="8">
        <v>38</v>
      </c>
    </row>
    <row r="6" spans="1:20" ht="18" customHeight="1" x14ac:dyDescent="0.3">
      <c r="A6" s="257"/>
      <c r="B6" s="275"/>
      <c r="C6" s="267" t="s">
        <v>37</v>
      </c>
      <c r="D6" s="267"/>
      <c r="E6" s="267"/>
      <c r="F6" s="267"/>
      <c r="G6" s="267"/>
      <c r="H6" s="267"/>
      <c r="I6" s="267"/>
      <c r="J6" s="267"/>
      <c r="K6" s="267"/>
      <c r="L6" s="267"/>
      <c r="M6" s="267"/>
      <c r="N6" s="267"/>
      <c r="O6" s="267"/>
      <c r="P6" s="267"/>
      <c r="Q6" s="267"/>
      <c r="R6" s="267"/>
      <c r="S6" s="28"/>
      <c r="T6" s="8">
        <v>39</v>
      </c>
    </row>
    <row r="7" spans="1:20" ht="18" customHeight="1" x14ac:dyDescent="0.3">
      <c r="A7" s="257"/>
      <c r="B7" s="275"/>
      <c r="C7" s="267" t="s">
        <v>38</v>
      </c>
      <c r="D7" s="267"/>
      <c r="E7" s="267"/>
      <c r="F7" s="267"/>
      <c r="G7" s="267"/>
      <c r="H7" s="267"/>
      <c r="I7" s="267"/>
      <c r="J7" s="267"/>
      <c r="K7" s="267"/>
      <c r="L7" s="267"/>
      <c r="M7" s="267"/>
      <c r="N7" s="267"/>
      <c r="O7" s="267"/>
      <c r="P7" s="267"/>
      <c r="Q7" s="267"/>
      <c r="R7" s="267"/>
      <c r="S7" s="28"/>
      <c r="T7" s="8">
        <v>40</v>
      </c>
    </row>
    <row r="8" spans="1:20" ht="18" customHeight="1" x14ac:dyDescent="0.3">
      <c r="A8" s="257"/>
      <c r="B8" s="275"/>
      <c r="C8" s="267" t="s">
        <v>39</v>
      </c>
      <c r="D8" s="267"/>
      <c r="E8" s="267"/>
      <c r="F8" s="267"/>
      <c r="G8" s="267"/>
      <c r="H8" s="267"/>
      <c r="I8" s="267"/>
      <c r="J8" s="267"/>
      <c r="K8" s="267"/>
      <c r="L8" s="267"/>
      <c r="M8" s="267"/>
      <c r="N8" s="267"/>
      <c r="O8" s="267"/>
      <c r="P8" s="267"/>
      <c r="Q8" s="267"/>
      <c r="R8" s="267"/>
      <c r="S8" s="28"/>
      <c r="T8" s="8">
        <v>41</v>
      </c>
    </row>
    <row r="9" spans="1:20" ht="18" customHeight="1" x14ac:dyDescent="0.3">
      <c r="A9" s="257"/>
      <c r="B9" s="275"/>
      <c r="C9" s="267" t="s">
        <v>40</v>
      </c>
      <c r="D9" s="267"/>
      <c r="E9" s="267"/>
      <c r="F9" s="267"/>
      <c r="G9" s="267"/>
      <c r="H9" s="267"/>
      <c r="I9" s="267"/>
      <c r="J9" s="267"/>
      <c r="K9" s="267"/>
      <c r="L9" s="267"/>
      <c r="M9" s="267"/>
      <c r="N9" s="267"/>
      <c r="O9" s="267"/>
      <c r="P9" s="267"/>
      <c r="Q9" s="267"/>
      <c r="R9" s="267"/>
      <c r="S9" s="28"/>
      <c r="T9" s="8">
        <v>42</v>
      </c>
    </row>
    <row r="10" spans="1:20" ht="18" customHeight="1" x14ac:dyDescent="0.3">
      <c r="A10" s="257"/>
      <c r="B10" s="275"/>
      <c r="C10" s="267" t="s">
        <v>41</v>
      </c>
      <c r="D10" s="267"/>
      <c r="E10" s="267"/>
      <c r="F10" s="267"/>
      <c r="G10" s="267"/>
      <c r="H10" s="267"/>
      <c r="I10" s="267"/>
      <c r="J10" s="267"/>
      <c r="K10" s="267"/>
      <c r="L10" s="267"/>
      <c r="M10" s="267"/>
      <c r="N10" s="267"/>
      <c r="O10" s="267"/>
      <c r="P10" s="267"/>
      <c r="Q10" s="267"/>
      <c r="R10" s="267"/>
      <c r="S10" s="28"/>
      <c r="T10" s="8">
        <v>43</v>
      </c>
    </row>
    <row r="11" spans="1:20" ht="18" customHeight="1" thickBot="1" x14ac:dyDescent="0.35">
      <c r="A11" s="258"/>
      <c r="B11" s="276"/>
      <c r="C11" s="271" t="s">
        <v>42</v>
      </c>
      <c r="D11" s="271"/>
      <c r="E11" s="271"/>
      <c r="F11" s="271"/>
      <c r="G11" s="271"/>
      <c r="H11" s="271"/>
      <c r="I11" s="271"/>
      <c r="J11" s="271"/>
      <c r="K11" s="271"/>
      <c r="L11" s="271"/>
      <c r="M11" s="271"/>
      <c r="N11" s="271"/>
      <c r="O11" s="271"/>
      <c r="P11" s="271"/>
      <c r="Q11" s="271"/>
      <c r="R11" s="271"/>
      <c r="S11" s="21">
        <f>SUM(S4:S10)</f>
        <v>0</v>
      </c>
      <c r="T11" s="14">
        <v>44</v>
      </c>
    </row>
    <row r="12" spans="1:20" ht="18" customHeight="1" thickBot="1" x14ac:dyDescent="0.35">
      <c r="A12" s="264"/>
      <c r="B12" s="264"/>
      <c r="C12" s="264"/>
      <c r="D12" s="264"/>
      <c r="E12" s="264"/>
      <c r="F12" s="264"/>
      <c r="G12" s="264"/>
      <c r="H12" s="264"/>
      <c r="I12" s="264"/>
      <c r="J12" s="264"/>
      <c r="K12" s="264"/>
      <c r="L12" s="264"/>
      <c r="M12" s="264"/>
      <c r="N12" s="264"/>
      <c r="O12" s="264"/>
      <c r="P12" s="264"/>
      <c r="Q12" s="264"/>
      <c r="R12" s="264"/>
      <c r="S12" s="264"/>
      <c r="T12" s="264"/>
    </row>
    <row r="13" spans="1:20" ht="18" customHeight="1" x14ac:dyDescent="0.25">
      <c r="A13" s="256" t="s">
        <v>43</v>
      </c>
      <c r="B13" s="259" t="s">
        <v>61</v>
      </c>
      <c r="C13" s="272" t="s">
        <v>44</v>
      </c>
      <c r="D13" s="272"/>
      <c r="E13" s="272"/>
      <c r="F13" s="272"/>
      <c r="G13" s="272"/>
      <c r="H13" s="272"/>
      <c r="I13" s="272"/>
      <c r="J13" s="272"/>
      <c r="K13" s="272"/>
      <c r="L13" s="272"/>
      <c r="M13" s="272"/>
      <c r="N13" s="272"/>
      <c r="O13" s="272"/>
      <c r="P13" s="272"/>
      <c r="Q13" s="272"/>
      <c r="R13" s="272"/>
      <c r="S13" s="272"/>
      <c r="T13" s="273"/>
    </row>
    <row r="14" spans="1:20" ht="18" customHeight="1" x14ac:dyDescent="0.3">
      <c r="A14" s="257"/>
      <c r="B14" s="260"/>
      <c r="C14" s="244" t="s">
        <v>499</v>
      </c>
      <c r="D14" s="244"/>
      <c r="E14" s="244"/>
      <c r="F14" s="244"/>
      <c r="G14" s="244"/>
      <c r="H14" s="262" t="s">
        <v>45</v>
      </c>
      <c r="I14" s="262"/>
      <c r="J14" s="262"/>
      <c r="K14" s="262"/>
      <c r="L14" s="262"/>
      <c r="M14" s="262"/>
      <c r="N14" s="262"/>
      <c r="O14" s="262"/>
      <c r="P14" s="263" t="s">
        <v>68</v>
      </c>
      <c r="Q14" s="263"/>
      <c r="R14" s="263"/>
      <c r="S14" s="244" t="s">
        <v>22</v>
      </c>
      <c r="T14" s="265" t="s">
        <v>35</v>
      </c>
    </row>
    <row r="15" spans="1:20" ht="26.25" customHeight="1" x14ac:dyDescent="0.25">
      <c r="A15" s="257"/>
      <c r="B15" s="260"/>
      <c r="C15" s="262" t="s">
        <v>494</v>
      </c>
      <c r="D15" s="262"/>
      <c r="E15" s="262"/>
      <c r="F15" s="262" t="s">
        <v>46</v>
      </c>
      <c r="G15" s="262"/>
      <c r="H15" s="262"/>
      <c r="I15" s="262"/>
      <c r="J15" s="262"/>
      <c r="K15" s="262"/>
      <c r="L15" s="262"/>
      <c r="M15" s="262"/>
      <c r="N15" s="262"/>
      <c r="O15" s="262"/>
      <c r="P15" s="263"/>
      <c r="Q15" s="263"/>
      <c r="R15" s="263"/>
      <c r="S15" s="244"/>
      <c r="T15" s="265"/>
    </row>
    <row r="16" spans="1:20" ht="18" customHeight="1" x14ac:dyDescent="0.3">
      <c r="A16" s="257"/>
      <c r="B16" s="260"/>
      <c r="C16" s="243">
        <v>0</v>
      </c>
      <c r="D16" s="243"/>
      <c r="E16" s="243"/>
      <c r="F16" s="243">
        <v>10000</v>
      </c>
      <c r="G16" s="243"/>
      <c r="H16" s="243">
        <f>IF(Hoja2!S28&gt;F16,F16,Hoja2!S28)</f>
        <v>0</v>
      </c>
      <c r="I16" s="243"/>
      <c r="J16" s="243"/>
      <c r="K16" s="243"/>
      <c r="L16" s="243"/>
      <c r="M16" s="243"/>
      <c r="N16" s="243"/>
      <c r="O16" s="243"/>
      <c r="P16" s="262">
        <v>15</v>
      </c>
      <c r="Q16" s="262"/>
      <c r="R16" s="262"/>
      <c r="S16" s="7">
        <f>H16*P16/100</f>
        <v>0</v>
      </c>
      <c r="T16" s="9">
        <v>45</v>
      </c>
    </row>
    <row r="17" spans="1:20" ht="18" customHeight="1" x14ac:dyDescent="0.3">
      <c r="A17" s="257"/>
      <c r="B17" s="260"/>
      <c r="C17" s="243">
        <v>10000</v>
      </c>
      <c r="D17" s="243"/>
      <c r="E17" s="243"/>
      <c r="F17" s="243">
        <v>20000</v>
      </c>
      <c r="G17" s="243"/>
      <c r="H17" s="243">
        <f>IF((Hoja2!S28)&gt;(F17),(F17-C17),(Hoja2!S28-H16))</f>
        <v>0</v>
      </c>
      <c r="I17" s="243"/>
      <c r="J17" s="243"/>
      <c r="K17" s="243"/>
      <c r="L17" s="243"/>
      <c r="M17" s="243"/>
      <c r="N17" s="243"/>
      <c r="O17" s="243"/>
      <c r="P17" s="244">
        <v>20</v>
      </c>
      <c r="Q17" s="244"/>
      <c r="R17" s="244"/>
      <c r="S17" s="7">
        <f>H17*P17/100</f>
        <v>0</v>
      </c>
      <c r="T17" s="9">
        <v>46</v>
      </c>
    </row>
    <row r="18" spans="1:20" ht="18" customHeight="1" x14ac:dyDescent="0.3">
      <c r="A18" s="257"/>
      <c r="B18" s="260"/>
      <c r="C18" s="243">
        <v>20000</v>
      </c>
      <c r="D18" s="243"/>
      <c r="E18" s="243"/>
      <c r="F18" s="243">
        <v>30000</v>
      </c>
      <c r="G18" s="243"/>
      <c r="H18" s="243">
        <f>IF((Hoja2!S28)&gt;(F18),(F18-C18),(Hoja2!S28-(H16+H17)))</f>
        <v>0</v>
      </c>
      <c r="I18" s="243"/>
      <c r="J18" s="243"/>
      <c r="K18" s="243"/>
      <c r="L18" s="243"/>
      <c r="M18" s="243"/>
      <c r="N18" s="243"/>
      <c r="O18" s="243"/>
      <c r="P18" s="244">
        <v>30</v>
      </c>
      <c r="Q18" s="244"/>
      <c r="R18" s="244"/>
      <c r="S18" s="7">
        <f>H18*P18/100</f>
        <v>0</v>
      </c>
      <c r="T18" s="9">
        <v>47</v>
      </c>
    </row>
    <row r="19" spans="1:20" ht="18" customHeight="1" x14ac:dyDescent="0.3">
      <c r="A19" s="257"/>
      <c r="B19" s="260"/>
      <c r="C19" s="243">
        <v>30000</v>
      </c>
      <c r="D19" s="243"/>
      <c r="E19" s="243"/>
      <c r="F19" s="243">
        <v>50000</v>
      </c>
      <c r="G19" s="243"/>
      <c r="H19" s="243">
        <f>IF((Hoja2!S28)&gt;(F19),(F19-C19),(Hoja2!S28-(H16+H17+H18)))</f>
        <v>0</v>
      </c>
      <c r="I19" s="243"/>
      <c r="J19" s="243"/>
      <c r="K19" s="243"/>
      <c r="L19" s="243"/>
      <c r="M19" s="243"/>
      <c r="N19" s="243"/>
      <c r="O19" s="243"/>
      <c r="P19" s="244">
        <v>40</v>
      </c>
      <c r="Q19" s="244"/>
      <c r="R19" s="244"/>
      <c r="S19" s="7">
        <f>H19*P19/100</f>
        <v>0</v>
      </c>
      <c r="T19" s="9">
        <v>48</v>
      </c>
    </row>
    <row r="20" spans="1:20" ht="18" customHeight="1" x14ac:dyDescent="0.3">
      <c r="A20" s="257"/>
      <c r="B20" s="260"/>
      <c r="C20" s="243">
        <v>50000</v>
      </c>
      <c r="D20" s="243"/>
      <c r="E20" s="243"/>
      <c r="F20" s="243"/>
      <c r="G20" s="243"/>
      <c r="H20" s="243">
        <f>IF((Hoja2!S28)&gt;(C20),(Hoja2!S28-H16-H17-H18-H19),0)</f>
        <v>0</v>
      </c>
      <c r="I20" s="243"/>
      <c r="J20" s="243"/>
      <c r="K20" s="243"/>
      <c r="L20" s="243"/>
      <c r="M20" s="243"/>
      <c r="N20" s="243"/>
      <c r="O20" s="243"/>
      <c r="P20" s="244">
        <v>50</v>
      </c>
      <c r="Q20" s="244"/>
      <c r="R20" s="244"/>
      <c r="S20" s="7">
        <f>H20*P20/100</f>
        <v>0</v>
      </c>
      <c r="T20" s="9">
        <v>49</v>
      </c>
    </row>
    <row r="21" spans="1:20" ht="18" customHeight="1" thickBot="1" x14ac:dyDescent="0.35">
      <c r="A21" s="258"/>
      <c r="B21" s="261"/>
      <c r="C21" s="248" t="s">
        <v>23</v>
      </c>
      <c r="D21" s="248"/>
      <c r="E21" s="248"/>
      <c r="F21" s="248"/>
      <c r="G21" s="248"/>
      <c r="H21" s="249">
        <f>SUM(H16:O20)</f>
        <v>0</v>
      </c>
      <c r="I21" s="249"/>
      <c r="J21" s="249"/>
      <c r="K21" s="249"/>
      <c r="L21" s="249"/>
      <c r="M21" s="249"/>
      <c r="N21" s="249"/>
      <c r="O21" s="249"/>
      <c r="P21" s="266"/>
      <c r="Q21" s="266"/>
      <c r="R21" s="266"/>
      <c r="S21" s="10">
        <f>SUM(S16:S20)</f>
        <v>0</v>
      </c>
      <c r="T21" s="11">
        <v>50</v>
      </c>
    </row>
    <row r="22" spans="1:20" ht="18" customHeight="1" thickBot="1" x14ac:dyDescent="0.35">
      <c r="A22" s="264"/>
      <c r="B22" s="264"/>
      <c r="C22" s="264"/>
      <c r="D22" s="264"/>
      <c r="E22" s="264"/>
      <c r="F22" s="264"/>
      <c r="G22" s="264"/>
      <c r="H22" s="264"/>
      <c r="I22" s="264"/>
      <c r="J22" s="264"/>
      <c r="K22" s="264"/>
      <c r="L22" s="264"/>
      <c r="M22" s="264"/>
      <c r="N22" s="264"/>
      <c r="O22" s="264"/>
      <c r="P22" s="264"/>
      <c r="Q22" s="264"/>
      <c r="R22" s="264"/>
      <c r="S22" s="264"/>
      <c r="T22" s="264"/>
    </row>
    <row r="23" spans="1:20" ht="18" customHeight="1" x14ac:dyDescent="0.3">
      <c r="A23" s="245" t="s">
        <v>495</v>
      </c>
      <c r="B23" s="290" t="s">
        <v>90</v>
      </c>
      <c r="C23" s="250" t="s">
        <v>74</v>
      </c>
      <c r="D23" s="250"/>
      <c r="E23" s="250"/>
      <c r="F23" s="250"/>
      <c r="G23" s="250"/>
      <c r="H23" s="250"/>
      <c r="I23" s="250"/>
      <c r="J23" s="252" t="s">
        <v>496</v>
      </c>
      <c r="K23" s="252"/>
      <c r="L23" s="252"/>
      <c r="M23" s="252"/>
      <c r="N23" s="254" t="s">
        <v>497</v>
      </c>
      <c r="O23" s="255"/>
      <c r="P23" s="255"/>
      <c r="Q23" s="255"/>
      <c r="R23" s="255"/>
      <c r="S23" s="255"/>
      <c r="T23" s="12" t="s">
        <v>18</v>
      </c>
    </row>
    <row r="24" spans="1:20" ht="24" customHeight="1" x14ac:dyDescent="0.3">
      <c r="A24" s="246"/>
      <c r="B24" s="291"/>
      <c r="C24" s="251"/>
      <c r="D24" s="251"/>
      <c r="E24" s="251"/>
      <c r="F24" s="251"/>
      <c r="G24" s="251"/>
      <c r="H24" s="251"/>
      <c r="I24" s="251"/>
      <c r="J24" s="253"/>
      <c r="K24" s="253"/>
      <c r="L24" s="253"/>
      <c r="M24" s="253"/>
      <c r="N24" s="125" t="s">
        <v>91</v>
      </c>
      <c r="O24" s="125"/>
      <c r="P24" s="125"/>
      <c r="Q24" s="125"/>
      <c r="R24" s="125" t="s">
        <v>22</v>
      </c>
      <c r="S24" s="125"/>
      <c r="T24" s="13">
        <v>51</v>
      </c>
    </row>
    <row r="25" spans="1:20" ht="18" customHeight="1" x14ac:dyDescent="0.3">
      <c r="A25" s="246"/>
      <c r="B25" s="291"/>
      <c r="C25" s="242"/>
      <c r="D25" s="242"/>
      <c r="E25" s="242"/>
      <c r="F25" s="242"/>
      <c r="G25" s="242"/>
      <c r="H25" s="242"/>
      <c r="I25" s="242"/>
      <c r="J25" s="241"/>
      <c r="K25" s="241"/>
      <c r="L25" s="241"/>
      <c r="M25" s="241"/>
      <c r="N25" s="241"/>
      <c r="O25" s="241"/>
      <c r="P25" s="241"/>
      <c r="Q25" s="241"/>
      <c r="R25" s="292" t="str">
        <f>IF(J25&gt;0,J25*N25/100," ")</f>
        <v xml:space="preserve"> </v>
      </c>
      <c r="S25" s="292"/>
      <c r="T25" s="13">
        <v>52</v>
      </c>
    </row>
    <row r="26" spans="1:20" ht="18" customHeight="1" x14ac:dyDescent="0.3">
      <c r="A26" s="246"/>
      <c r="B26" s="291"/>
      <c r="C26" s="242"/>
      <c r="D26" s="242"/>
      <c r="E26" s="242"/>
      <c r="F26" s="242"/>
      <c r="G26" s="242"/>
      <c r="H26" s="242"/>
      <c r="I26" s="242"/>
      <c r="J26" s="241"/>
      <c r="K26" s="241"/>
      <c r="L26" s="241"/>
      <c r="M26" s="241"/>
      <c r="N26" s="241"/>
      <c r="O26" s="241"/>
      <c r="P26" s="241"/>
      <c r="Q26" s="241"/>
      <c r="R26" s="241" t="str">
        <f>IF(J26&gt;0,J26*N26/100," ")</f>
        <v xml:space="preserve"> </v>
      </c>
      <c r="S26" s="241"/>
      <c r="T26" s="13">
        <v>53</v>
      </c>
    </row>
    <row r="27" spans="1:20" ht="18" customHeight="1" x14ac:dyDescent="0.3">
      <c r="A27" s="246"/>
      <c r="B27" s="291"/>
      <c r="C27" s="242"/>
      <c r="D27" s="242"/>
      <c r="E27" s="242"/>
      <c r="F27" s="242"/>
      <c r="G27" s="242"/>
      <c r="H27" s="242"/>
      <c r="I27" s="242"/>
      <c r="J27" s="241"/>
      <c r="K27" s="241"/>
      <c r="L27" s="241"/>
      <c r="M27" s="241"/>
      <c r="N27" s="241"/>
      <c r="O27" s="241"/>
      <c r="P27" s="241"/>
      <c r="Q27" s="241"/>
      <c r="R27" s="241" t="str">
        <f t="shared" ref="R27:R34" si="0">IF(J27&gt;0,J27*N27/100," ")</f>
        <v xml:space="preserve"> </v>
      </c>
      <c r="S27" s="241"/>
      <c r="T27" s="13">
        <v>54</v>
      </c>
    </row>
    <row r="28" spans="1:20" ht="18" customHeight="1" x14ac:dyDescent="0.3">
      <c r="A28" s="246"/>
      <c r="B28" s="291"/>
      <c r="C28" s="242"/>
      <c r="D28" s="242"/>
      <c r="E28" s="242"/>
      <c r="F28" s="242"/>
      <c r="G28" s="242"/>
      <c r="H28" s="242"/>
      <c r="I28" s="242"/>
      <c r="J28" s="241"/>
      <c r="K28" s="241"/>
      <c r="L28" s="241"/>
      <c r="M28" s="241"/>
      <c r="N28" s="241"/>
      <c r="O28" s="241"/>
      <c r="P28" s="241"/>
      <c r="Q28" s="241"/>
      <c r="R28" s="241" t="str">
        <f t="shared" si="0"/>
        <v xml:space="preserve"> </v>
      </c>
      <c r="S28" s="241"/>
      <c r="T28" s="13">
        <v>55</v>
      </c>
    </row>
    <row r="29" spans="1:20" ht="18" customHeight="1" x14ac:dyDescent="0.3">
      <c r="A29" s="246"/>
      <c r="B29" s="291"/>
      <c r="C29" s="242"/>
      <c r="D29" s="242"/>
      <c r="E29" s="242"/>
      <c r="F29" s="242"/>
      <c r="G29" s="242"/>
      <c r="H29" s="242"/>
      <c r="I29" s="242"/>
      <c r="J29" s="241"/>
      <c r="K29" s="241"/>
      <c r="L29" s="241"/>
      <c r="M29" s="241"/>
      <c r="N29" s="241"/>
      <c r="O29" s="241"/>
      <c r="P29" s="241"/>
      <c r="Q29" s="241"/>
      <c r="R29" s="241" t="str">
        <f t="shared" si="0"/>
        <v xml:space="preserve"> </v>
      </c>
      <c r="S29" s="241"/>
      <c r="T29" s="13">
        <v>56</v>
      </c>
    </row>
    <row r="30" spans="1:20" ht="18" customHeight="1" x14ac:dyDescent="0.3">
      <c r="A30" s="246"/>
      <c r="B30" s="291"/>
      <c r="C30" s="242"/>
      <c r="D30" s="242"/>
      <c r="E30" s="242"/>
      <c r="F30" s="242"/>
      <c r="G30" s="242"/>
      <c r="H30" s="242"/>
      <c r="I30" s="242"/>
      <c r="J30" s="241"/>
      <c r="K30" s="241"/>
      <c r="L30" s="241"/>
      <c r="M30" s="241"/>
      <c r="N30" s="241"/>
      <c r="O30" s="241"/>
      <c r="P30" s="241"/>
      <c r="Q30" s="241"/>
      <c r="R30" s="241" t="str">
        <f t="shared" si="0"/>
        <v xml:space="preserve"> </v>
      </c>
      <c r="S30" s="241"/>
      <c r="T30" s="13">
        <v>57</v>
      </c>
    </row>
    <row r="31" spans="1:20" ht="18" customHeight="1" x14ac:dyDescent="0.3">
      <c r="A31" s="246"/>
      <c r="B31" s="291"/>
      <c r="C31" s="242"/>
      <c r="D31" s="242"/>
      <c r="E31" s="242"/>
      <c r="F31" s="242"/>
      <c r="G31" s="242"/>
      <c r="H31" s="242"/>
      <c r="I31" s="242"/>
      <c r="J31" s="241"/>
      <c r="K31" s="241"/>
      <c r="L31" s="241"/>
      <c r="M31" s="241"/>
      <c r="N31" s="241"/>
      <c r="O31" s="241"/>
      <c r="P31" s="241"/>
      <c r="Q31" s="241"/>
      <c r="R31" s="241" t="str">
        <f t="shared" si="0"/>
        <v xml:space="preserve"> </v>
      </c>
      <c r="S31" s="241"/>
      <c r="T31" s="13">
        <v>58</v>
      </c>
    </row>
    <row r="32" spans="1:20" ht="18" customHeight="1" x14ac:dyDescent="0.3">
      <c r="A32" s="246"/>
      <c r="B32" s="291"/>
      <c r="C32" s="242"/>
      <c r="D32" s="242"/>
      <c r="E32" s="242"/>
      <c r="F32" s="242"/>
      <c r="G32" s="242"/>
      <c r="H32" s="242"/>
      <c r="I32" s="242"/>
      <c r="J32" s="241"/>
      <c r="K32" s="241"/>
      <c r="L32" s="241"/>
      <c r="M32" s="241"/>
      <c r="N32" s="241"/>
      <c r="O32" s="241"/>
      <c r="P32" s="241"/>
      <c r="Q32" s="241"/>
      <c r="R32" s="241" t="str">
        <f t="shared" si="0"/>
        <v xml:space="preserve"> </v>
      </c>
      <c r="S32" s="241"/>
      <c r="T32" s="13">
        <v>59</v>
      </c>
    </row>
    <row r="33" spans="1:20" ht="18" customHeight="1" x14ac:dyDescent="0.3">
      <c r="A33" s="246"/>
      <c r="B33" s="291"/>
      <c r="C33" s="242"/>
      <c r="D33" s="242"/>
      <c r="E33" s="242"/>
      <c r="F33" s="242"/>
      <c r="G33" s="242"/>
      <c r="H33" s="242"/>
      <c r="I33" s="242"/>
      <c r="J33" s="241"/>
      <c r="K33" s="241"/>
      <c r="L33" s="241"/>
      <c r="M33" s="241"/>
      <c r="N33" s="241"/>
      <c r="O33" s="241"/>
      <c r="P33" s="241"/>
      <c r="Q33" s="241"/>
      <c r="R33" s="241" t="str">
        <f t="shared" si="0"/>
        <v xml:space="preserve"> </v>
      </c>
      <c r="S33" s="241"/>
      <c r="T33" s="13">
        <v>60</v>
      </c>
    </row>
    <row r="34" spans="1:20" ht="18" customHeight="1" x14ac:dyDescent="0.3">
      <c r="A34" s="246"/>
      <c r="B34" s="291"/>
      <c r="C34" s="242"/>
      <c r="D34" s="242"/>
      <c r="E34" s="242"/>
      <c r="F34" s="242"/>
      <c r="G34" s="242"/>
      <c r="H34" s="242"/>
      <c r="I34" s="242"/>
      <c r="J34" s="241"/>
      <c r="K34" s="241"/>
      <c r="L34" s="241"/>
      <c r="M34" s="241"/>
      <c r="N34" s="241"/>
      <c r="O34" s="241"/>
      <c r="P34" s="241"/>
      <c r="Q34" s="241"/>
      <c r="R34" s="241" t="str">
        <f t="shared" si="0"/>
        <v xml:space="preserve"> </v>
      </c>
      <c r="S34" s="241"/>
      <c r="T34" s="13">
        <v>61</v>
      </c>
    </row>
    <row r="35" spans="1:20" ht="18" customHeight="1" x14ac:dyDescent="0.3">
      <c r="A35" s="246"/>
      <c r="B35" s="291"/>
      <c r="C35" s="286" t="s">
        <v>23</v>
      </c>
      <c r="D35" s="287"/>
      <c r="E35" s="287"/>
      <c r="F35" s="287"/>
      <c r="G35" s="287"/>
      <c r="H35" s="287"/>
      <c r="I35" s="288"/>
      <c r="J35" s="241">
        <f>SUM(J25:M34)</f>
        <v>0</v>
      </c>
      <c r="K35" s="241"/>
      <c r="L35" s="241"/>
      <c r="M35" s="241"/>
      <c r="N35" s="289"/>
      <c r="O35" s="289"/>
      <c r="P35" s="289"/>
      <c r="Q35" s="289"/>
      <c r="R35" s="241">
        <f>SUM(R25:S34)</f>
        <v>0</v>
      </c>
      <c r="S35" s="241"/>
      <c r="T35" s="13">
        <v>62</v>
      </c>
    </row>
    <row r="36" spans="1:20" ht="18" customHeight="1" x14ac:dyDescent="0.25">
      <c r="A36" s="246"/>
      <c r="B36" s="278" t="s">
        <v>662</v>
      </c>
      <c r="C36" s="278"/>
      <c r="D36" s="278"/>
      <c r="E36" s="278"/>
      <c r="F36" s="278"/>
      <c r="G36" s="278"/>
      <c r="H36" s="278"/>
      <c r="I36" s="278"/>
      <c r="J36" s="278"/>
      <c r="K36" s="278"/>
      <c r="L36" s="278"/>
      <c r="M36" s="278"/>
      <c r="N36" s="278"/>
      <c r="O36" s="278"/>
      <c r="P36" s="278"/>
      <c r="Q36" s="278"/>
      <c r="R36" s="278"/>
      <c r="S36" s="278"/>
      <c r="T36" s="279"/>
    </row>
    <row r="37" spans="1:20" ht="18" customHeight="1" x14ac:dyDescent="0.3">
      <c r="A37" s="246"/>
      <c r="B37" s="282" t="s">
        <v>75</v>
      </c>
      <c r="C37" s="282"/>
      <c r="D37" s="282"/>
      <c r="E37" s="282"/>
      <c r="F37" s="282"/>
      <c r="G37" s="282"/>
      <c r="H37" s="282"/>
      <c r="I37" s="282"/>
      <c r="J37" s="282"/>
      <c r="K37" s="282"/>
      <c r="L37" s="282"/>
      <c r="M37" s="282"/>
      <c r="N37" s="282"/>
      <c r="O37" s="282"/>
      <c r="P37" s="280" t="s">
        <v>76</v>
      </c>
      <c r="Q37" s="280"/>
      <c r="R37" s="280"/>
      <c r="S37" s="280"/>
      <c r="T37" s="13" t="s">
        <v>18</v>
      </c>
    </row>
    <row r="38" spans="1:20" ht="18" customHeight="1" thickBot="1" x14ac:dyDescent="0.35">
      <c r="A38" s="247"/>
      <c r="B38" s="283"/>
      <c r="C38" s="284"/>
      <c r="D38" s="284"/>
      <c r="E38" s="284"/>
      <c r="F38" s="284"/>
      <c r="G38" s="284"/>
      <c r="H38" s="284"/>
      <c r="I38" s="284"/>
      <c r="J38" s="284"/>
      <c r="K38" s="284"/>
      <c r="L38" s="284"/>
      <c r="M38" s="284"/>
      <c r="N38" s="284"/>
      <c r="O38" s="285"/>
      <c r="P38" s="281"/>
      <c r="Q38" s="281"/>
      <c r="R38" s="281"/>
      <c r="S38" s="281"/>
      <c r="T38" s="11">
        <v>63</v>
      </c>
    </row>
  </sheetData>
  <sheetProtection algorithmName="SHA-512" hashValue="swfN+jNH4uJsA/5I1WnlavW8Ta+XC997WnJ6glJlruGy+v3iNvQMsZ4QQqWmUtLw0Ix3Ux+gqytUZf2GwtNlaQ==" saltValue="g70bkRLtKVMk/+HlvHT86w==" spinCount="100000" sheet="1" objects="1" scenarios="1"/>
  <protectedRanges>
    <protectedRange sqref="C25:Q34" name="Seccion H"/>
    <protectedRange sqref="S4:S10 C25:Q34" name="Rango1"/>
    <protectedRange sqref="S10 S4:S8" name="Seccion F"/>
  </protectedRanges>
  <mergeCells count="106">
    <mergeCell ref="B36:T36"/>
    <mergeCell ref="P37:S37"/>
    <mergeCell ref="P38:S38"/>
    <mergeCell ref="B37:O37"/>
    <mergeCell ref="B38:O38"/>
    <mergeCell ref="C34:I34"/>
    <mergeCell ref="C35:I35"/>
    <mergeCell ref="J35:M35"/>
    <mergeCell ref="N35:Q35"/>
    <mergeCell ref="B23:B35"/>
    <mergeCell ref="R24:S24"/>
    <mergeCell ref="C25:I25"/>
    <mergeCell ref="J25:M25"/>
    <mergeCell ref="N25:Q25"/>
    <mergeCell ref="R25:S25"/>
    <mergeCell ref="C26:I26"/>
    <mergeCell ref="J26:M26"/>
    <mergeCell ref="N26:Q26"/>
    <mergeCell ref="R26:S26"/>
    <mergeCell ref="R30:S30"/>
    <mergeCell ref="C27:I27"/>
    <mergeCell ref="J27:M27"/>
    <mergeCell ref="N27:Q27"/>
    <mergeCell ref="R27:S27"/>
    <mergeCell ref="A22:T22"/>
    <mergeCell ref="T14:T15"/>
    <mergeCell ref="H16:O16"/>
    <mergeCell ref="P16:R16"/>
    <mergeCell ref="P21:R21"/>
    <mergeCell ref="A1:T1"/>
    <mergeCell ref="C7:R7"/>
    <mergeCell ref="C8:R8"/>
    <mergeCell ref="C9:R9"/>
    <mergeCell ref="T2:T3"/>
    <mergeCell ref="C3:R3"/>
    <mergeCell ref="C4:R4"/>
    <mergeCell ref="C5:R5"/>
    <mergeCell ref="S2:S3"/>
    <mergeCell ref="C6:R6"/>
    <mergeCell ref="C10:R10"/>
    <mergeCell ref="C11:R11"/>
    <mergeCell ref="C13:T13"/>
    <mergeCell ref="A12:T12"/>
    <mergeCell ref="A2:A11"/>
    <mergeCell ref="B2:B11"/>
    <mergeCell ref="C2:R2"/>
    <mergeCell ref="C18:E18"/>
    <mergeCell ref="F18:G18"/>
    <mergeCell ref="A23:A38"/>
    <mergeCell ref="C21:G21"/>
    <mergeCell ref="H21:O21"/>
    <mergeCell ref="J34:M34"/>
    <mergeCell ref="N34:Q34"/>
    <mergeCell ref="R34:S34"/>
    <mergeCell ref="C23:I24"/>
    <mergeCell ref="J23:M24"/>
    <mergeCell ref="N23:S23"/>
    <mergeCell ref="N24:Q24"/>
    <mergeCell ref="A13:A21"/>
    <mergeCell ref="B13:B21"/>
    <mergeCell ref="C14:G14"/>
    <mergeCell ref="H14:O15"/>
    <mergeCell ref="P14:R15"/>
    <mergeCell ref="S14:S15"/>
    <mergeCell ref="C15:E15"/>
    <mergeCell ref="F15:G15"/>
    <mergeCell ref="C16:E16"/>
    <mergeCell ref="F16:G16"/>
    <mergeCell ref="C17:E17"/>
    <mergeCell ref="F17:G17"/>
    <mergeCell ref="H17:O17"/>
    <mergeCell ref="P17:R17"/>
    <mergeCell ref="H18:O18"/>
    <mergeCell ref="P18:R18"/>
    <mergeCell ref="P20:R20"/>
    <mergeCell ref="C19:E19"/>
    <mergeCell ref="F19:G19"/>
    <mergeCell ref="H19:O19"/>
    <mergeCell ref="P19:R19"/>
    <mergeCell ref="C20:E20"/>
    <mergeCell ref="F20:G20"/>
    <mergeCell ref="H20:O20"/>
    <mergeCell ref="R35:S35"/>
    <mergeCell ref="C32:I32"/>
    <mergeCell ref="J32:M32"/>
    <mergeCell ref="N32:Q32"/>
    <mergeCell ref="R32:S32"/>
    <mergeCell ref="C33:I33"/>
    <mergeCell ref="C28:I28"/>
    <mergeCell ref="J28:M28"/>
    <mergeCell ref="N28:Q28"/>
    <mergeCell ref="R28:S28"/>
    <mergeCell ref="J33:M33"/>
    <mergeCell ref="N33:Q33"/>
    <mergeCell ref="R33:S33"/>
    <mergeCell ref="C29:I29"/>
    <mergeCell ref="J29:M29"/>
    <mergeCell ref="N29:Q29"/>
    <mergeCell ref="R29:S29"/>
    <mergeCell ref="C30:I30"/>
    <mergeCell ref="J30:M30"/>
    <mergeCell ref="N30:Q30"/>
    <mergeCell ref="C31:I31"/>
    <mergeCell ref="J31:M31"/>
    <mergeCell ref="N31:Q31"/>
    <mergeCell ref="R31:S31"/>
  </mergeCells>
  <phoneticPr fontId="1" type="noConversion"/>
  <printOptions horizontalCentered="1"/>
  <pageMargins left="0.39" right="0.49" top="0.39370078740157483" bottom="0.4" header="0" footer="0"/>
  <pageSetup scale="75" orientation="portrait" horizontalDpi="120" verticalDpi="144"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0"/>
  </sheetPr>
  <dimension ref="A1:AG49"/>
  <sheetViews>
    <sheetView topLeftCell="A16" zoomScale="85" zoomScaleNormal="85" workbookViewId="0">
      <selection activeCell="A44" sqref="A44:C44"/>
    </sheetView>
  </sheetViews>
  <sheetFormatPr baseColWidth="10" defaultRowHeight="13.2" x14ac:dyDescent="0.25"/>
  <cols>
    <col min="1" max="1" width="2.44140625" customWidth="1"/>
    <col min="2" max="2" width="3.33203125" customWidth="1"/>
    <col min="3" max="3" width="3.109375" customWidth="1"/>
    <col min="4" max="4" width="3.5546875" customWidth="1"/>
    <col min="5" max="5" width="3" customWidth="1"/>
    <col min="6" max="6" width="2.6640625" customWidth="1"/>
    <col min="7" max="7" width="5.5546875" customWidth="1"/>
    <col min="8" max="9" width="4.88671875" customWidth="1"/>
    <col min="10" max="10" width="4.44140625" customWidth="1"/>
    <col min="11" max="11" width="3.5546875" customWidth="1"/>
    <col min="12" max="12" width="3" bestFit="1" customWidth="1"/>
    <col min="13" max="13" width="3" customWidth="1"/>
    <col min="14" max="14" width="3.33203125" customWidth="1"/>
    <col min="15" max="15" width="10.44140625" customWidth="1"/>
    <col min="16" max="26" width="2" customWidth="1"/>
    <col min="27" max="27" width="1.88671875" customWidth="1"/>
    <col min="28" max="28" width="12.44140625" customWidth="1"/>
    <col min="29" max="29" width="4.33203125" customWidth="1"/>
  </cols>
  <sheetData>
    <row r="1" spans="1:29" ht="13.8" thickBot="1" x14ac:dyDescent="0.3">
      <c r="A1" s="94"/>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row>
    <row r="2" spans="1:29" ht="15" customHeight="1" x14ac:dyDescent="0.25">
      <c r="A2" s="307" t="s">
        <v>659</v>
      </c>
      <c r="B2" s="259" t="s">
        <v>47</v>
      </c>
      <c r="C2" s="332" t="s">
        <v>48</v>
      </c>
      <c r="D2" s="332"/>
      <c r="E2" s="332"/>
      <c r="F2" s="332"/>
      <c r="G2" s="332"/>
      <c r="H2" s="332"/>
      <c r="I2" s="332"/>
      <c r="J2" s="332"/>
      <c r="K2" s="332"/>
      <c r="L2" s="332"/>
      <c r="M2" s="332"/>
      <c r="N2" s="332"/>
      <c r="O2" s="332"/>
      <c r="P2" s="332"/>
      <c r="Q2" s="332"/>
      <c r="R2" s="332"/>
      <c r="S2" s="332"/>
      <c r="T2" s="332"/>
      <c r="U2" s="332"/>
      <c r="V2" s="332"/>
      <c r="W2" s="332"/>
      <c r="X2" s="332"/>
      <c r="Y2" s="332"/>
      <c r="Z2" s="332"/>
      <c r="AA2" s="332"/>
      <c r="AB2" s="332"/>
      <c r="AC2" s="333"/>
    </row>
    <row r="3" spans="1:29" ht="12.75" customHeight="1" x14ac:dyDescent="0.25">
      <c r="A3" s="308"/>
      <c r="B3" s="260"/>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5"/>
    </row>
    <row r="4" spans="1:29" ht="12.75" customHeight="1" x14ac:dyDescent="0.25">
      <c r="A4" s="308"/>
      <c r="B4" s="260"/>
      <c r="C4" s="340" t="s">
        <v>660</v>
      </c>
      <c r="D4" s="340"/>
      <c r="E4" s="340"/>
      <c r="F4" s="337" t="s">
        <v>49</v>
      </c>
      <c r="G4" s="337"/>
      <c r="H4" s="337"/>
      <c r="I4" s="337"/>
      <c r="J4" s="337"/>
      <c r="K4" s="336" t="s">
        <v>661</v>
      </c>
      <c r="L4" s="336"/>
      <c r="M4" s="336"/>
      <c r="N4" s="336"/>
      <c r="O4" s="337" t="s">
        <v>62</v>
      </c>
      <c r="P4" s="337"/>
      <c r="Q4" s="337" t="s">
        <v>56</v>
      </c>
      <c r="R4" s="337"/>
      <c r="S4" s="337"/>
      <c r="T4" s="337"/>
      <c r="U4" s="337"/>
      <c r="V4" s="337"/>
      <c r="W4" s="337"/>
      <c r="X4" s="337"/>
      <c r="Y4" s="337"/>
      <c r="Z4" s="337"/>
      <c r="AA4" s="337"/>
      <c r="AB4" s="338" t="s">
        <v>92</v>
      </c>
      <c r="AC4" s="339" t="s">
        <v>35</v>
      </c>
    </row>
    <row r="5" spans="1:29" x14ac:dyDescent="0.25">
      <c r="A5" s="308"/>
      <c r="B5" s="260"/>
      <c r="C5" s="340"/>
      <c r="D5" s="340"/>
      <c r="E5" s="340"/>
      <c r="F5" s="337"/>
      <c r="G5" s="337"/>
      <c r="H5" s="337"/>
      <c r="I5" s="337"/>
      <c r="J5" s="337"/>
      <c r="K5" s="336"/>
      <c r="L5" s="336"/>
      <c r="M5" s="336"/>
      <c r="N5" s="336"/>
      <c r="O5" s="337"/>
      <c r="P5" s="337"/>
      <c r="Q5" s="337"/>
      <c r="R5" s="337"/>
      <c r="S5" s="337"/>
      <c r="T5" s="337"/>
      <c r="U5" s="337"/>
      <c r="V5" s="337"/>
      <c r="W5" s="337"/>
      <c r="X5" s="337"/>
      <c r="Y5" s="337"/>
      <c r="Z5" s="337"/>
      <c r="AA5" s="337"/>
      <c r="AB5" s="338"/>
      <c r="AC5" s="339"/>
    </row>
    <row r="6" spans="1:29" ht="33.75" customHeight="1" x14ac:dyDescent="0.25">
      <c r="A6" s="308"/>
      <c r="B6" s="260"/>
      <c r="C6" s="340"/>
      <c r="D6" s="340"/>
      <c r="E6" s="340"/>
      <c r="F6" s="337"/>
      <c r="G6" s="337"/>
      <c r="H6" s="337"/>
      <c r="I6" s="337"/>
      <c r="J6" s="337"/>
      <c r="K6" s="340" t="s">
        <v>19</v>
      </c>
      <c r="L6" s="340"/>
      <c r="M6" s="340" t="s">
        <v>0</v>
      </c>
      <c r="N6" s="340"/>
      <c r="O6" s="337"/>
      <c r="P6" s="337"/>
      <c r="Q6" s="337"/>
      <c r="R6" s="337"/>
      <c r="S6" s="337"/>
      <c r="T6" s="337"/>
      <c r="U6" s="337"/>
      <c r="V6" s="337"/>
      <c r="W6" s="337"/>
      <c r="X6" s="337"/>
      <c r="Y6" s="337"/>
      <c r="Z6" s="337"/>
      <c r="AA6" s="337"/>
      <c r="AB6" s="338"/>
      <c r="AC6" s="339"/>
    </row>
    <row r="7" spans="1:29" ht="13.8" x14ac:dyDescent="0.3">
      <c r="A7" s="308"/>
      <c r="B7" s="260"/>
      <c r="C7" s="63"/>
      <c r="D7" s="63"/>
      <c r="E7" s="63"/>
      <c r="F7" s="331"/>
      <c r="G7" s="331"/>
      <c r="H7" s="331"/>
      <c r="I7" s="331"/>
      <c r="J7" s="331"/>
      <c r="K7" s="64"/>
      <c r="L7" s="65"/>
      <c r="M7" s="65"/>
      <c r="N7" s="65"/>
      <c r="O7" s="329"/>
      <c r="P7" s="329"/>
      <c r="Q7" s="66"/>
      <c r="R7" s="67"/>
      <c r="S7" s="67"/>
      <c r="T7" s="67"/>
      <c r="U7" s="67"/>
      <c r="V7" s="67"/>
      <c r="W7" s="67"/>
      <c r="X7" s="67"/>
      <c r="Y7" s="67"/>
      <c r="Z7" s="67"/>
      <c r="AA7" s="67"/>
      <c r="AB7" s="68"/>
      <c r="AC7" s="15">
        <v>64</v>
      </c>
    </row>
    <row r="8" spans="1:29" ht="13.8" x14ac:dyDescent="0.3">
      <c r="A8" s="308"/>
      <c r="B8" s="260"/>
      <c r="C8" s="63"/>
      <c r="D8" s="63"/>
      <c r="E8" s="63"/>
      <c r="F8" s="331"/>
      <c r="G8" s="331"/>
      <c r="H8" s="331"/>
      <c r="I8" s="331"/>
      <c r="J8" s="331"/>
      <c r="K8" s="64"/>
      <c r="L8" s="65"/>
      <c r="M8" s="65"/>
      <c r="N8" s="65"/>
      <c r="O8" s="329"/>
      <c r="P8" s="329"/>
      <c r="Q8" s="66"/>
      <c r="R8" s="67"/>
      <c r="S8" s="67"/>
      <c r="T8" s="67"/>
      <c r="U8" s="67"/>
      <c r="V8" s="67"/>
      <c r="W8" s="67"/>
      <c r="X8" s="67"/>
      <c r="Y8" s="67"/>
      <c r="Z8" s="67"/>
      <c r="AA8" s="67"/>
      <c r="AB8" s="68"/>
      <c r="AC8" s="15">
        <v>65</v>
      </c>
    </row>
    <row r="9" spans="1:29" ht="13.8" x14ac:dyDescent="0.3">
      <c r="A9" s="308"/>
      <c r="B9" s="260"/>
      <c r="C9" s="63"/>
      <c r="D9" s="63"/>
      <c r="E9" s="63"/>
      <c r="F9" s="331"/>
      <c r="G9" s="331"/>
      <c r="H9" s="331"/>
      <c r="I9" s="331"/>
      <c r="J9" s="331"/>
      <c r="K9" s="64"/>
      <c r="L9" s="65"/>
      <c r="M9" s="65"/>
      <c r="N9" s="65"/>
      <c r="O9" s="329"/>
      <c r="P9" s="329"/>
      <c r="Q9" s="66"/>
      <c r="R9" s="67"/>
      <c r="S9" s="67"/>
      <c r="T9" s="67"/>
      <c r="U9" s="67"/>
      <c r="V9" s="67"/>
      <c r="W9" s="67"/>
      <c r="X9" s="67"/>
      <c r="Y9" s="67"/>
      <c r="Z9" s="67"/>
      <c r="AA9" s="67"/>
      <c r="AB9" s="68"/>
      <c r="AC9" s="15">
        <v>66</v>
      </c>
    </row>
    <row r="10" spans="1:29" ht="13.8" x14ac:dyDescent="0.3">
      <c r="A10" s="308"/>
      <c r="B10" s="260"/>
      <c r="C10" s="63"/>
      <c r="D10" s="63"/>
      <c r="E10" s="63"/>
      <c r="F10" s="331"/>
      <c r="G10" s="331"/>
      <c r="H10" s="331"/>
      <c r="I10" s="331"/>
      <c r="J10" s="331"/>
      <c r="K10" s="64"/>
      <c r="L10" s="65"/>
      <c r="M10" s="65"/>
      <c r="N10" s="65"/>
      <c r="O10" s="329"/>
      <c r="P10" s="329"/>
      <c r="Q10" s="66"/>
      <c r="R10" s="67"/>
      <c r="S10" s="67"/>
      <c r="T10" s="67"/>
      <c r="U10" s="67"/>
      <c r="V10" s="67"/>
      <c r="W10" s="67"/>
      <c r="X10" s="67"/>
      <c r="Y10" s="67"/>
      <c r="Z10" s="67"/>
      <c r="AA10" s="67"/>
      <c r="AB10" s="68"/>
      <c r="AC10" s="15">
        <v>67</v>
      </c>
    </row>
    <row r="11" spans="1:29" ht="13.8" x14ac:dyDescent="0.3">
      <c r="A11" s="308"/>
      <c r="B11" s="260"/>
      <c r="C11" s="63"/>
      <c r="D11" s="63"/>
      <c r="E11" s="63"/>
      <c r="F11" s="331"/>
      <c r="G11" s="331"/>
      <c r="H11" s="331"/>
      <c r="I11" s="331"/>
      <c r="J11" s="331"/>
      <c r="K11" s="64"/>
      <c r="L11" s="65"/>
      <c r="M11" s="65"/>
      <c r="N11" s="65"/>
      <c r="O11" s="329"/>
      <c r="P11" s="329"/>
      <c r="Q11" s="66"/>
      <c r="R11" s="67"/>
      <c r="S11" s="67"/>
      <c r="T11" s="67"/>
      <c r="U11" s="67"/>
      <c r="V11" s="67"/>
      <c r="W11" s="67"/>
      <c r="X11" s="67"/>
      <c r="Y11" s="67"/>
      <c r="Z11" s="67"/>
      <c r="AA11" s="67"/>
      <c r="AB11" s="68"/>
      <c r="AC11" s="15">
        <v>68</v>
      </c>
    </row>
    <row r="12" spans="1:29" ht="13.8" x14ac:dyDescent="0.3">
      <c r="A12" s="308"/>
      <c r="B12" s="260"/>
      <c r="C12" s="63"/>
      <c r="D12" s="63"/>
      <c r="E12" s="63"/>
      <c r="F12" s="331"/>
      <c r="G12" s="331"/>
      <c r="H12" s="331"/>
      <c r="I12" s="331"/>
      <c r="J12" s="331"/>
      <c r="K12" s="64"/>
      <c r="L12" s="65"/>
      <c r="M12" s="65"/>
      <c r="N12" s="65"/>
      <c r="O12" s="329"/>
      <c r="P12" s="329"/>
      <c r="Q12" s="66"/>
      <c r="R12" s="67"/>
      <c r="S12" s="67"/>
      <c r="T12" s="67"/>
      <c r="U12" s="67"/>
      <c r="V12" s="67"/>
      <c r="W12" s="67"/>
      <c r="X12" s="67"/>
      <c r="Y12" s="67"/>
      <c r="Z12" s="67"/>
      <c r="AA12" s="67"/>
      <c r="AB12" s="68"/>
      <c r="AC12" s="15">
        <v>69</v>
      </c>
    </row>
    <row r="13" spans="1:29" ht="13.8" x14ac:dyDescent="0.3">
      <c r="A13" s="308"/>
      <c r="B13" s="260"/>
      <c r="C13" s="63"/>
      <c r="D13" s="63"/>
      <c r="E13" s="63"/>
      <c r="F13" s="331"/>
      <c r="G13" s="331"/>
      <c r="H13" s="331"/>
      <c r="I13" s="331"/>
      <c r="J13" s="331"/>
      <c r="K13" s="64"/>
      <c r="L13" s="65"/>
      <c r="M13" s="65"/>
      <c r="N13" s="65"/>
      <c r="O13" s="329"/>
      <c r="P13" s="329"/>
      <c r="Q13" s="66"/>
      <c r="R13" s="67"/>
      <c r="S13" s="67"/>
      <c r="T13" s="67"/>
      <c r="U13" s="67"/>
      <c r="V13" s="67"/>
      <c r="W13" s="67"/>
      <c r="X13" s="67"/>
      <c r="Y13" s="67"/>
      <c r="Z13" s="67"/>
      <c r="AA13" s="67"/>
      <c r="AB13" s="68"/>
      <c r="AC13" s="15">
        <v>70</v>
      </c>
    </row>
    <row r="14" spans="1:29" ht="13.8" x14ac:dyDescent="0.3">
      <c r="A14" s="308"/>
      <c r="B14" s="260"/>
      <c r="C14" s="63"/>
      <c r="D14" s="63"/>
      <c r="E14" s="63"/>
      <c r="F14" s="331"/>
      <c r="G14" s="331"/>
      <c r="H14" s="331"/>
      <c r="I14" s="331"/>
      <c r="J14" s="331"/>
      <c r="K14" s="64"/>
      <c r="L14" s="65"/>
      <c r="M14" s="65"/>
      <c r="N14" s="65"/>
      <c r="O14" s="329"/>
      <c r="P14" s="329"/>
      <c r="Q14" s="66"/>
      <c r="R14" s="67"/>
      <c r="S14" s="67"/>
      <c r="T14" s="67"/>
      <c r="U14" s="67"/>
      <c r="V14" s="67"/>
      <c r="W14" s="67"/>
      <c r="X14" s="67"/>
      <c r="Y14" s="67"/>
      <c r="Z14" s="67"/>
      <c r="AA14" s="67"/>
      <c r="AB14" s="68"/>
      <c r="AC14" s="15">
        <v>71</v>
      </c>
    </row>
    <row r="15" spans="1:29" ht="13.8" x14ac:dyDescent="0.3">
      <c r="A15" s="308"/>
      <c r="B15" s="260"/>
      <c r="C15" s="63"/>
      <c r="D15" s="63"/>
      <c r="E15" s="63"/>
      <c r="F15" s="331"/>
      <c r="G15" s="331"/>
      <c r="H15" s="331"/>
      <c r="I15" s="331"/>
      <c r="J15" s="331"/>
      <c r="K15" s="64"/>
      <c r="L15" s="65"/>
      <c r="M15" s="65"/>
      <c r="N15" s="65"/>
      <c r="O15" s="329"/>
      <c r="P15" s="329"/>
      <c r="Q15" s="66"/>
      <c r="R15" s="67"/>
      <c r="S15" s="67"/>
      <c r="T15" s="67"/>
      <c r="U15" s="67"/>
      <c r="V15" s="67"/>
      <c r="W15" s="67"/>
      <c r="X15" s="67"/>
      <c r="Y15" s="67"/>
      <c r="Z15" s="67"/>
      <c r="AA15" s="67"/>
      <c r="AB15" s="68"/>
      <c r="AC15" s="15">
        <v>72</v>
      </c>
    </row>
    <row r="16" spans="1:29" ht="13.8" x14ac:dyDescent="0.3">
      <c r="A16" s="308"/>
      <c r="B16" s="260"/>
      <c r="C16" s="63"/>
      <c r="D16" s="63"/>
      <c r="E16" s="63"/>
      <c r="F16" s="331"/>
      <c r="G16" s="331"/>
      <c r="H16" s="331"/>
      <c r="I16" s="331"/>
      <c r="J16" s="331"/>
      <c r="K16" s="64"/>
      <c r="L16" s="65"/>
      <c r="M16" s="65"/>
      <c r="N16" s="65"/>
      <c r="O16" s="329"/>
      <c r="P16" s="329"/>
      <c r="Q16" s="66"/>
      <c r="R16" s="67"/>
      <c r="S16" s="67"/>
      <c r="T16" s="67"/>
      <c r="U16" s="67"/>
      <c r="V16" s="67"/>
      <c r="W16" s="67"/>
      <c r="X16" s="67"/>
      <c r="Y16" s="67"/>
      <c r="Z16" s="67"/>
      <c r="AA16" s="67"/>
      <c r="AB16" s="68"/>
      <c r="AC16" s="15">
        <v>73</v>
      </c>
    </row>
    <row r="17" spans="1:29" ht="13.8" x14ac:dyDescent="0.3">
      <c r="A17" s="308"/>
      <c r="B17" s="260"/>
      <c r="C17" s="63"/>
      <c r="D17" s="63"/>
      <c r="E17" s="63"/>
      <c r="F17" s="331"/>
      <c r="G17" s="331"/>
      <c r="H17" s="331"/>
      <c r="I17" s="331"/>
      <c r="J17" s="331"/>
      <c r="K17" s="69"/>
      <c r="L17" s="69"/>
      <c r="M17" s="69"/>
      <c r="N17" s="69"/>
      <c r="O17" s="329"/>
      <c r="P17" s="329"/>
      <c r="Q17" s="70"/>
      <c r="R17" s="70"/>
      <c r="S17" s="70"/>
      <c r="T17" s="70"/>
      <c r="U17" s="70"/>
      <c r="V17" s="71"/>
      <c r="W17" s="71"/>
      <c r="X17" s="71"/>
      <c r="Y17" s="71"/>
      <c r="Z17" s="71"/>
      <c r="AA17" s="71"/>
      <c r="AB17" s="72"/>
      <c r="AC17" s="15">
        <v>74</v>
      </c>
    </row>
    <row r="18" spans="1:29" ht="13.8" x14ac:dyDescent="0.3">
      <c r="A18" s="308"/>
      <c r="B18" s="260"/>
      <c r="C18" s="63"/>
      <c r="D18" s="63"/>
      <c r="E18" s="63"/>
      <c r="F18" s="331"/>
      <c r="G18" s="331"/>
      <c r="H18" s="331"/>
      <c r="I18" s="331"/>
      <c r="J18" s="331"/>
      <c r="K18" s="69"/>
      <c r="L18" s="69"/>
      <c r="M18" s="69"/>
      <c r="N18" s="69"/>
      <c r="O18" s="329"/>
      <c r="P18" s="329"/>
      <c r="Q18" s="70"/>
      <c r="R18" s="70"/>
      <c r="S18" s="70"/>
      <c r="T18" s="70"/>
      <c r="U18" s="70"/>
      <c r="V18" s="71"/>
      <c r="W18" s="71"/>
      <c r="X18" s="71"/>
      <c r="Y18" s="71"/>
      <c r="Z18" s="71"/>
      <c r="AA18" s="71"/>
      <c r="AB18" s="72"/>
      <c r="AC18" s="15">
        <v>75</v>
      </c>
    </row>
    <row r="19" spans="1:29" ht="13.8" x14ac:dyDescent="0.3">
      <c r="A19" s="308"/>
      <c r="B19" s="260"/>
      <c r="C19" s="63"/>
      <c r="D19" s="63"/>
      <c r="E19" s="63"/>
      <c r="F19" s="331"/>
      <c r="G19" s="331"/>
      <c r="H19" s="331"/>
      <c r="I19" s="331"/>
      <c r="J19" s="331"/>
      <c r="K19" s="69"/>
      <c r="L19" s="69"/>
      <c r="M19" s="69"/>
      <c r="N19" s="69"/>
      <c r="O19" s="329"/>
      <c r="P19" s="329"/>
      <c r="Q19" s="70"/>
      <c r="R19" s="70"/>
      <c r="S19" s="70"/>
      <c r="T19" s="70"/>
      <c r="U19" s="70"/>
      <c r="V19" s="71"/>
      <c r="W19" s="71"/>
      <c r="X19" s="71"/>
      <c r="Y19" s="71"/>
      <c r="Z19" s="71"/>
      <c r="AA19" s="71"/>
      <c r="AB19" s="72"/>
      <c r="AC19" s="15">
        <v>76</v>
      </c>
    </row>
    <row r="20" spans="1:29" ht="13.8" x14ac:dyDescent="0.3">
      <c r="A20" s="308"/>
      <c r="B20" s="260"/>
      <c r="C20" s="63"/>
      <c r="D20" s="63"/>
      <c r="E20" s="63"/>
      <c r="F20" s="331"/>
      <c r="G20" s="331"/>
      <c r="H20" s="331"/>
      <c r="I20" s="331"/>
      <c r="J20" s="331"/>
      <c r="K20" s="69"/>
      <c r="L20" s="69"/>
      <c r="M20" s="69"/>
      <c r="N20" s="69"/>
      <c r="O20" s="329"/>
      <c r="P20" s="329"/>
      <c r="Q20" s="70"/>
      <c r="R20" s="70"/>
      <c r="S20" s="70"/>
      <c r="T20" s="70"/>
      <c r="U20" s="70"/>
      <c r="V20" s="71"/>
      <c r="W20" s="71"/>
      <c r="X20" s="71"/>
      <c r="Y20" s="71"/>
      <c r="Z20" s="71"/>
      <c r="AA20" s="71"/>
      <c r="AB20" s="72"/>
      <c r="AC20" s="15">
        <v>77</v>
      </c>
    </row>
    <row r="21" spans="1:29" ht="13.8" x14ac:dyDescent="0.3">
      <c r="A21" s="308"/>
      <c r="B21" s="260"/>
      <c r="C21" s="63"/>
      <c r="D21" s="63"/>
      <c r="E21" s="63"/>
      <c r="F21" s="331"/>
      <c r="G21" s="331"/>
      <c r="H21" s="331"/>
      <c r="I21" s="331"/>
      <c r="J21" s="331"/>
      <c r="K21" s="69"/>
      <c r="L21" s="69"/>
      <c r="M21" s="69"/>
      <c r="N21" s="69"/>
      <c r="O21" s="329"/>
      <c r="P21" s="329"/>
      <c r="Q21" s="70"/>
      <c r="R21" s="70"/>
      <c r="S21" s="70"/>
      <c r="T21" s="70"/>
      <c r="U21" s="70"/>
      <c r="V21" s="71"/>
      <c r="W21" s="71"/>
      <c r="X21" s="71"/>
      <c r="Y21" s="71"/>
      <c r="Z21" s="71"/>
      <c r="AA21" s="71"/>
      <c r="AB21" s="72"/>
      <c r="AC21" s="15">
        <v>78</v>
      </c>
    </row>
    <row r="22" spans="1:29" ht="13.8" x14ac:dyDescent="0.3">
      <c r="A22" s="308"/>
      <c r="B22" s="260"/>
      <c r="C22" s="63"/>
      <c r="D22" s="63"/>
      <c r="E22" s="63"/>
      <c r="F22" s="331"/>
      <c r="G22" s="331"/>
      <c r="H22" s="331"/>
      <c r="I22" s="331"/>
      <c r="J22" s="331"/>
      <c r="K22" s="69"/>
      <c r="L22" s="69"/>
      <c r="M22" s="69"/>
      <c r="N22" s="69"/>
      <c r="O22" s="329"/>
      <c r="P22" s="329"/>
      <c r="Q22" s="70"/>
      <c r="R22" s="70"/>
      <c r="S22" s="70"/>
      <c r="T22" s="70"/>
      <c r="U22" s="70"/>
      <c r="V22" s="71"/>
      <c r="W22" s="71"/>
      <c r="X22" s="71"/>
      <c r="Y22" s="71"/>
      <c r="Z22" s="71"/>
      <c r="AA22" s="71"/>
      <c r="AB22" s="72"/>
      <c r="AC22" s="15">
        <v>79</v>
      </c>
    </row>
    <row r="23" spans="1:29" ht="13.8" x14ac:dyDescent="0.3">
      <c r="A23" s="308"/>
      <c r="B23" s="260"/>
      <c r="C23" s="63"/>
      <c r="D23" s="63"/>
      <c r="E23" s="63"/>
      <c r="F23" s="331"/>
      <c r="G23" s="331"/>
      <c r="H23" s="331"/>
      <c r="I23" s="331"/>
      <c r="J23" s="331"/>
      <c r="K23" s="69"/>
      <c r="L23" s="69"/>
      <c r="M23" s="69"/>
      <c r="N23" s="69"/>
      <c r="O23" s="330"/>
      <c r="P23" s="330"/>
      <c r="Q23" s="70"/>
      <c r="R23" s="70"/>
      <c r="S23" s="70"/>
      <c r="T23" s="70"/>
      <c r="U23" s="70"/>
      <c r="V23" s="71"/>
      <c r="W23" s="71"/>
      <c r="X23" s="71"/>
      <c r="Y23" s="71"/>
      <c r="Z23" s="71"/>
      <c r="AA23" s="71"/>
      <c r="AB23" s="72"/>
      <c r="AC23" s="15">
        <v>80</v>
      </c>
    </row>
    <row r="24" spans="1:29" ht="13.8" x14ac:dyDescent="0.3">
      <c r="A24" s="308"/>
      <c r="B24" s="260"/>
      <c r="C24" s="63"/>
      <c r="D24" s="63"/>
      <c r="E24" s="63"/>
      <c r="F24" s="331"/>
      <c r="G24" s="331"/>
      <c r="H24" s="331"/>
      <c r="I24" s="331"/>
      <c r="J24" s="331"/>
      <c r="K24" s="69"/>
      <c r="L24" s="69"/>
      <c r="M24" s="69"/>
      <c r="N24" s="69"/>
      <c r="O24" s="330"/>
      <c r="P24" s="330"/>
      <c r="Q24" s="70"/>
      <c r="R24" s="70"/>
      <c r="S24" s="70"/>
      <c r="T24" s="70"/>
      <c r="U24" s="70"/>
      <c r="V24" s="71"/>
      <c r="W24" s="71"/>
      <c r="X24" s="71"/>
      <c r="Y24" s="71"/>
      <c r="Z24" s="71"/>
      <c r="AA24" s="71"/>
      <c r="AB24" s="72"/>
      <c r="AC24" s="15">
        <v>81</v>
      </c>
    </row>
    <row r="25" spans="1:29" ht="15" thickBot="1" x14ac:dyDescent="0.35">
      <c r="A25" s="309"/>
      <c r="B25" s="261"/>
      <c r="C25" s="343" t="s">
        <v>63</v>
      </c>
      <c r="D25" s="343"/>
      <c r="E25" s="343"/>
      <c r="F25" s="343"/>
      <c r="G25" s="343"/>
      <c r="H25" s="343"/>
      <c r="I25" s="343"/>
      <c r="J25" s="343"/>
      <c r="K25" s="343"/>
      <c r="L25" s="343"/>
      <c r="M25" s="343"/>
      <c r="N25" s="343"/>
      <c r="O25" s="343"/>
      <c r="P25" s="343"/>
      <c r="Q25" s="343"/>
      <c r="R25" s="343"/>
      <c r="S25" s="343"/>
      <c r="T25" s="343"/>
      <c r="U25" s="343"/>
      <c r="V25" s="343"/>
      <c r="W25" s="343"/>
      <c r="X25" s="343"/>
      <c r="Y25" s="343"/>
      <c r="Z25" s="343"/>
      <c r="AA25" s="343"/>
      <c r="AB25" s="16">
        <f>SUM(AB7:AB24)</f>
        <v>0</v>
      </c>
      <c r="AC25" s="17">
        <v>82</v>
      </c>
    </row>
    <row r="26" spans="1:29" ht="13.8" thickBot="1" x14ac:dyDescent="0.3">
      <c r="A26" s="312"/>
      <c r="B26" s="312"/>
      <c r="C26" s="312"/>
      <c r="D26" s="312"/>
      <c r="E26" s="312"/>
      <c r="F26" s="312"/>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row>
    <row r="27" spans="1:29" ht="15" customHeight="1" x14ac:dyDescent="0.25">
      <c r="A27" s="313" t="s">
        <v>50</v>
      </c>
      <c r="B27" s="314"/>
      <c r="C27" s="314"/>
      <c r="D27" s="314"/>
      <c r="E27" s="314"/>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5"/>
    </row>
    <row r="28" spans="1:29" ht="12.75" customHeight="1" x14ac:dyDescent="0.25">
      <c r="A28" s="316"/>
      <c r="B28" s="317"/>
      <c r="C28" s="317"/>
      <c r="D28" s="317"/>
      <c r="E28" s="317"/>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8"/>
    </row>
    <row r="29" spans="1:29" x14ac:dyDescent="0.25">
      <c r="A29" s="316"/>
      <c r="B29" s="317"/>
      <c r="C29" s="317"/>
      <c r="D29" s="317"/>
      <c r="E29" s="317"/>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8"/>
    </row>
    <row r="30" spans="1:29" x14ac:dyDescent="0.25">
      <c r="A30" s="316"/>
      <c r="B30" s="317"/>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8"/>
    </row>
    <row r="31" spans="1:29" x14ac:dyDescent="0.25">
      <c r="A31" s="316"/>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8"/>
    </row>
    <row r="32" spans="1:29" x14ac:dyDescent="0.25">
      <c r="A32" s="316"/>
      <c r="B32" s="317"/>
      <c r="C32" s="317"/>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8"/>
    </row>
    <row r="33" spans="1:33" x14ac:dyDescent="0.25">
      <c r="A33" s="316"/>
      <c r="B33" s="317"/>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8"/>
    </row>
    <row r="34" spans="1:33" x14ac:dyDescent="0.25">
      <c r="A34" s="316"/>
      <c r="B34" s="317"/>
      <c r="C34" s="317"/>
      <c r="D34" s="317"/>
      <c r="E34" s="317"/>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8"/>
    </row>
    <row r="35" spans="1:33" ht="13.8" thickBot="1" x14ac:dyDescent="0.3">
      <c r="A35" s="319"/>
      <c r="B35" s="320"/>
      <c r="C35" s="320"/>
      <c r="D35" s="320"/>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1"/>
    </row>
    <row r="36" spans="1:33" ht="12.75" customHeight="1" x14ac:dyDescent="0.25">
      <c r="A36" s="322" t="s">
        <v>3</v>
      </c>
      <c r="B36" s="314"/>
      <c r="C36" s="314"/>
      <c r="D36" s="314"/>
      <c r="E36" s="314"/>
      <c r="F36" s="314"/>
      <c r="G36" s="314"/>
      <c r="H36" s="314"/>
      <c r="I36" s="314"/>
      <c r="J36" s="314"/>
      <c r="K36" s="314"/>
      <c r="L36" s="314"/>
      <c r="M36" s="314"/>
      <c r="N36" s="314"/>
      <c r="O36" s="314"/>
      <c r="P36" s="314"/>
      <c r="Q36" s="314"/>
      <c r="R36" s="314"/>
      <c r="S36" s="314"/>
      <c r="T36" s="314"/>
      <c r="U36" s="314"/>
      <c r="V36" s="314"/>
      <c r="W36" s="314"/>
      <c r="X36" s="314"/>
      <c r="Y36" s="314"/>
      <c r="Z36" s="314"/>
      <c r="AA36" s="314"/>
      <c r="AB36" s="314"/>
      <c r="AC36" s="315"/>
    </row>
    <row r="37" spans="1:33" x14ac:dyDescent="0.25">
      <c r="A37" s="316"/>
      <c r="B37" s="317"/>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8"/>
    </row>
    <row r="38" spans="1:33" x14ac:dyDescent="0.25">
      <c r="A38" s="316"/>
      <c r="B38" s="317"/>
      <c r="C38" s="317"/>
      <c r="D38" s="317"/>
      <c r="E38" s="317"/>
      <c r="F38" s="317"/>
      <c r="G38" s="317"/>
      <c r="H38" s="317"/>
      <c r="I38" s="317"/>
      <c r="J38" s="317"/>
      <c r="K38" s="317"/>
      <c r="L38" s="317"/>
      <c r="M38" s="317"/>
      <c r="N38" s="317"/>
      <c r="O38" s="317"/>
      <c r="P38" s="317"/>
      <c r="Q38" s="317"/>
      <c r="R38" s="317"/>
      <c r="S38" s="317"/>
      <c r="T38" s="317"/>
      <c r="U38" s="317"/>
      <c r="V38" s="317"/>
      <c r="W38" s="317"/>
      <c r="X38" s="317"/>
      <c r="Y38" s="317"/>
      <c r="Z38" s="317"/>
      <c r="AA38" s="317"/>
      <c r="AB38" s="317"/>
      <c r="AC38" s="318"/>
    </row>
    <row r="39" spans="1:33" x14ac:dyDescent="0.25">
      <c r="A39" s="316"/>
      <c r="B39" s="317"/>
      <c r="C39" s="317"/>
      <c r="D39" s="317"/>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c r="AC39" s="318"/>
    </row>
    <row r="40" spans="1:33" x14ac:dyDescent="0.25">
      <c r="A40" s="316"/>
      <c r="B40" s="317"/>
      <c r="C40" s="317"/>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8"/>
      <c r="AF40" s="29"/>
    </row>
    <row r="41" spans="1:33" ht="13.8" thickBot="1" x14ac:dyDescent="0.3">
      <c r="A41" s="319"/>
      <c r="B41" s="320"/>
      <c r="C41" s="320"/>
      <c r="D41" s="320"/>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1"/>
      <c r="AF41" s="30"/>
    </row>
    <row r="42" spans="1:33" ht="14.4" thickBot="1" x14ac:dyDescent="0.3">
      <c r="A42" s="323"/>
      <c r="B42" s="323"/>
      <c r="C42" s="323"/>
      <c r="D42" s="323"/>
      <c r="E42" s="323"/>
      <c r="F42" s="323"/>
      <c r="G42" s="323"/>
      <c r="H42" s="323"/>
      <c r="I42" s="323"/>
      <c r="J42" s="323"/>
      <c r="K42" s="323"/>
      <c r="L42" s="323"/>
      <c r="M42" s="323"/>
      <c r="N42" s="323"/>
      <c r="O42" s="323"/>
      <c r="P42" s="323"/>
      <c r="Q42" s="323"/>
      <c r="R42" s="323"/>
      <c r="S42" s="323"/>
      <c r="T42" s="323"/>
      <c r="U42" s="323"/>
      <c r="V42" s="323"/>
      <c r="W42" s="323"/>
      <c r="X42" s="323"/>
      <c r="Y42" s="323"/>
      <c r="Z42" s="323"/>
      <c r="AA42" s="323"/>
      <c r="AB42" s="323"/>
      <c r="AC42" s="323"/>
      <c r="AE42" s="29"/>
      <c r="AG42" s="30"/>
    </row>
    <row r="43" spans="1:33" ht="16.95" customHeight="1" x14ac:dyDescent="0.25">
      <c r="A43" s="324" t="s">
        <v>93</v>
      </c>
      <c r="B43" s="325"/>
      <c r="C43" s="325"/>
      <c r="D43" s="325" t="s">
        <v>94</v>
      </c>
      <c r="E43" s="325"/>
      <c r="F43" s="325" t="s">
        <v>95</v>
      </c>
      <c r="G43" s="325"/>
      <c r="H43" s="326" t="s">
        <v>51</v>
      </c>
      <c r="I43" s="327"/>
      <c r="J43" s="327"/>
      <c r="K43" s="327"/>
      <c r="L43" s="327"/>
      <c r="M43" s="327"/>
      <c r="N43" s="327"/>
      <c r="O43" s="327"/>
      <c r="P43" s="327"/>
      <c r="Q43" s="327"/>
      <c r="R43" s="327"/>
      <c r="S43" s="327"/>
      <c r="T43" s="327"/>
      <c r="U43" s="327"/>
      <c r="V43" s="327"/>
      <c r="W43" s="327"/>
      <c r="X43" s="327"/>
      <c r="Y43" s="327"/>
      <c r="Z43" s="327"/>
      <c r="AA43" s="327"/>
      <c r="AB43" s="327"/>
      <c r="AC43" s="328"/>
    </row>
    <row r="44" spans="1:33" ht="27" customHeight="1" thickBot="1" x14ac:dyDescent="0.3">
      <c r="A44" s="344"/>
      <c r="B44" s="345"/>
      <c r="C44" s="345"/>
      <c r="D44" s="345"/>
      <c r="E44" s="345"/>
      <c r="F44" s="345"/>
      <c r="G44" s="345"/>
      <c r="H44" s="310"/>
      <c r="I44" s="310"/>
      <c r="J44" s="310"/>
      <c r="K44" s="310"/>
      <c r="L44" s="310"/>
      <c r="M44" s="310"/>
      <c r="N44" s="310"/>
      <c r="O44" s="310"/>
      <c r="P44" s="310"/>
      <c r="Q44" s="310"/>
      <c r="R44" s="310"/>
      <c r="S44" s="310"/>
      <c r="T44" s="310"/>
      <c r="U44" s="310"/>
      <c r="V44" s="310"/>
      <c r="W44" s="310"/>
      <c r="X44" s="310"/>
      <c r="Y44" s="310"/>
      <c r="Z44" s="310"/>
      <c r="AA44" s="310"/>
      <c r="AB44" s="310"/>
      <c r="AC44" s="311"/>
    </row>
    <row r="45" spans="1:33" ht="14.4" thickBot="1" x14ac:dyDescent="0.35">
      <c r="A45" s="341" t="e">
        <f>IF(A44+D44+F44=2020,DATE(2020,3,1),IF(LEN(F44)=2,DATE(CONCATENATE(20,F44),D44,A44),DATE(F44,D44,A44)))</f>
        <v>#NUM!</v>
      </c>
      <c r="B45" s="341"/>
      <c r="C45" s="341"/>
      <c r="D45" s="341"/>
      <c r="E45" s="341"/>
      <c r="F45" s="341"/>
      <c r="G45" s="341"/>
      <c r="H45" s="342"/>
      <c r="I45" s="342"/>
      <c r="J45" s="342"/>
      <c r="K45" s="342"/>
      <c r="L45" s="342"/>
      <c r="M45" s="342"/>
      <c r="N45" s="342"/>
      <c r="O45" s="342"/>
      <c r="P45" s="342"/>
      <c r="Q45" s="342"/>
      <c r="R45" s="342"/>
      <c r="S45" s="342"/>
      <c r="T45" s="342"/>
      <c r="U45" s="342"/>
      <c r="V45" s="342"/>
      <c r="W45" s="342"/>
      <c r="X45" s="342"/>
      <c r="Y45" s="342"/>
      <c r="Z45" s="342"/>
      <c r="AA45" s="342"/>
      <c r="AB45" s="342"/>
      <c r="AC45" s="342"/>
    </row>
    <row r="46" spans="1:33" ht="16.5" customHeight="1" x14ac:dyDescent="0.25">
      <c r="A46" s="293" t="s">
        <v>52</v>
      </c>
      <c r="B46" s="294"/>
      <c r="C46" s="294"/>
      <c r="D46" s="294"/>
      <c r="E46" s="294"/>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5"/>
    </row>
    <row r="47" spans="1:33" ht="14.25" customHeight="1" x14ac:dyDescent="0.25">
      <c r="A47" s="296" t="s">
        <v>53</v>
      </c>
      <c r="B47" s="297"/>
      <c r="C47" s="297"/>
      <c r="D47" s="297"/>
      <c r="E47" s="297"/>
      <c r="F47" s="297"/>
      <c r="G47" s="297"/>
      <c r="H47" s="297"/>
      <c r="I47" s="297"/>
      <c r="J47" s="297"/>
      <c r="K47" s="297"/>
      <c r="L47" s="297" t="s">
        <v>54</v>
      </c>
      <c r="M47" s="297"/>
      <c r="N47" s="297"/>
      <c r="O47" s="297"/>
      <c r="P47" s="297" t="s">
        <v>2</v>
      </c>
      <c r="Q47" s="297"/>
      <c r="R47" s="297"/>
      <c r="S47" s="297"/>
      <c r="T47" s="297"/>
      <c r="U47" s="297"/>
      <c r="V47" s="297"/>
      <c r="W47" s="297"/>
      <c r="X47" s="297"/>
      <c r="Y47" s="297"/>
      <c r="Z47" s="297" t="s">
        <v>1</v>
      </c>
      <c r="AA47" s="297"/>
      <c r="AB47" s="297"/>
      <c r="AC47" s="298"/>
    </row>
    <row r="48" spans="1:33" ht="15" customHeight="1" x14ac:dyDescent="0.25">
      <c r="A48" s="299"/>
      <c r="B48" s="300"/>
      <c r="C48" s="300"/>
      <c r="D48" s="300"/>
      <c r="E48" s="300"/>
      <c r="F48" s="300"/>
      <c r="G48" s="300"/>
      <c r="H48" s="300"/>
      <c r="I48" s="300"/>
      <c r="J48" s="300"/>
      <c r="K48" s="300"/>
      <c r="L48" s="300"/>
      <c r="M48" s="300"/>
      <c r="N48" s="300"/>
      <c r="O48" s="300"/>
      <c r="P48" s="300"/>
      <c r="Q48" s="300"/>
      <c r="R48" s="300"/>
      <c r="S48" s="300"/>
      <c r="T48" s="300"/>
      <c r="U48" s="300"/>
      <c r="V48" s="300"/>
      <c r="W48" s="300"/>
      <c r="X48" s="300"/>
      <c r="Y48" s="300"/>
      <c r="Z48" s="303"/>
      <c r="AA48" s="303"/>
      <c r="AB48" s="303"/>
      <c r="AC48" s="304"/>
    </row>
    <row r="49" spans="1:29" ht="13.8" thickBot="1" x14ac:dyDescent="0.3">
      <c r="A49" s="301"/>
      <c r="B49" s="302"/>
      <c r="C49" s="302"/>
      <c r="D49" s="302"/>
      <c r="E49" s="302"/>
      <c r="F49" s="302"/>
      <c r="G49" s="302"/>
      <c r="H49" s="302"/>
      <c r="I49" s="302"/>
      <c r="J49" s="302"/>
      <c r="K49" s="302"/>
      <c r="L49" s="302"/>
      <c r="M49" s="302"/>
      <c r="N49" s="302"/>
      <c r="O49" s="302"/>
      <c r="P49" s="302"/>
      <c r="Q49" s="302"/>
      <c r="R49" s="302"/>
      <c r="S49" s="302"/>
      <c r="T49" s="302"/>
      <c r="U49" s="302"/>
      <c r="V49" s="302"/>
      <c r="W49" s="302"/>
      <c r="X49" s="302"/>
      <c r="Y49" s="302"/>
      <c r="Z49" s="305"/>
      <c r="AA49" s="305"/>
      <c r="AB49" s="305"/>
      <c r="AC49" s="306"/>
    </row>
  </sheetData>
  <sheetProtection algorithmName="SHA-512" hashValue="cmKyuiesYt/gsZjXptzTDZ373P7NuGZ2orbDHcudyNbpV/cUdXprTcj7d2O566oi/hYFkdSCvXTru1m62sglBw==" saltValue="1G7WGEVcnEiB85eg6KRnKQ==" spinCount="100000" sheet="1" objects="1" scenarios="1"/>
  <protectedRanges>
    <protectedRange sqref="C7:AB24" name="Seccion I"/>
    <protectedRange sqref="C7:AB24 A27:AC35 A44:E44 A48:O49 Z48:AC49" name="Rango1"/>
  </protectedRanges>
  <mergeCells count="73">
    <mergeCell ref="A45:G45"/>
    <mergeCell ref="H45:AC45"/>
    <mergeCell ref="F12:J12"/>
    <mergeCell ref="F13:J13"/>
    <mergeCell ref="F14:J14"/>
    <mergeCell ref="F15:J15"/>
    <mergeCell ref="O24:P24"/>
    <mergeCell ref="C25:AA25"/>
    <mergeCell ref="O16:P16"/>
    <mergeCell ref="O17:P17"/>
    <mergeCell ref="O18:P18"/>
    <mergeCell ref="O19:P19"/>
    <mergeCell ref="O20:P20"/>
    <mergeCell ref="F23:J23"/>
    <mergeCell ref="F24:J24"/>
    <mergeCell ref="F20:J20"/>
    <mergeCell ref="C4:E6"/>
    <mergeCell ref="F4:J6"/>
    <mergeCell ref="F7:J7"/>
    <mergeCell ref="F8:J8"/>
    <mergeCell ref="F9:J9"/>
    <mergeCell ref="A1:AC1"/>
    <mergeCell ref="C2:AC3"/>
    <mergeCell ref="K4:N5"/>
    <mergeCell ref="O4:P6"/>
    <mergeCell ref="Q4:AA6"/>
    <mergeCell ref="AB4:AB6"/>
    <mergeCell ref="AC4:AC6"/>
    <mergeCell ref="K6:L6"/>
    <mergeCell ref="M6:N6"/>
    <mergeCell ref="B2:B25"/>
    <mergeCell ref="O7:P7"/>
    <mergeCell ref="O8:P8"/>
    <mergeCell ref="O9:P9"/>
    <mergeCell ref="O10:P10"/>
    <mergeCell ref="F10:J10"/>
    <mergeCell ref="F11:J11"/>
    <mergeCell ref="F16:J16"/>
    <mergeCell ref="F17:J17"/>
    <mergeCell ref="F18:J18"/>
    <mergeCell ref="F19:J19"/>
    <mergeCell ref="O11:P11"/>
    <mergeCell ref="O12:P12"/>
    <mergeCell ref="O13:P13"/>
    <mergeCell ref="O14:P14"/>
    <mergeCell ref="O15:P15"/>
    <mergeCell ref="O21:P21"/>
    <mergeCell ref="O22:P22"/>
    <mergeCell ref="O23:P23"/>
    <mergeCell ref="A44:C44"/>
    <mergeCell ref="F21:J21"/>
    <mergeCell ref="F22:J22"/>
    <mergeCell ref="A48:K49"/>
    <mergeCell ref="L48:O49"/>
    <mergeCell ref="P48:Y49"/>
    <mergeCell ref="Z48:AC49"/>
    <mergeCell ref="A2:A25"/>
    <mergeCell ref="D44:E44"/>
    <mergeCell ref="F44:G44"/>
    <mergeCell ref="H44:AC44"/>
    <mergeCell ref="A26:AC26"/>
    <mergeCell ref="A27:AC35"/>
    <mergeCell ref="A36:AC41"/>
    <mergeCell ref="A42:AC42"/>
    <mergeCell ref="A43:C43"/>
    <mergeCell ref="D43:E43"/>
    <mergeCell ref="F43:G43"/>
    <mergeCell ref="H43:AC43"/>
    <mergeCell ref="A46:AC46"/>
    <mergeCell ref="A47:K47"/>
    <mergeCell ref="L47:O47"/>
    <mergeCell ref="P47:Y47"/>
    <mergeCell ref="Z47:AC47"/>
  </mergeCells>
  <phoneticPr fontId="1" type="noConversion"/>
  <printOptions horizontalCentered="1"/>
  <pageMargins left="0.23622047244094491" right="0.15748031496062992" top="0.39370078740157483" bottom="0.39370078740157483" header="0" footer="0"/>
  <pageSetup orientation="portrait" horizontalDpi="120" verticalDpi="144"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14"/>
  <sheetViews>
    <sheetView topLeftCell="A73" zoomScale="145" zoomScaleNormal="145" workbookViewId="0">
      <selection activeCell="C155" sqref="C155"/>
    </sheetView>
  </sheetViews>
  <sheetFormatPr baseColWidth="10" defaultColWidth="11.44140625" defaultRowHeight="14.4" x14ac:dyDescent="0.3"/>
  <cols>
    <col min="1" max="1" width="89.6640625" style="50" bestFit="1" customWidth="1"/>
    <col min="2" max="2" width="7.6640625" style="42" customWidth="1"/>
    <col min="3" max="3" width="7.109375" style="42" customWidth="1"/>
    <col min="4" max="8" width="11.44140625" style="42"/>
    <col min="9" max="9" width="5" style="73" bestFit="1" customWidth="1"/>
    <col min="10" max="10" width="31.33203125" style="73" bestFit="1" customWidth="1"/>
    <col min="11" max="12" width="11.44140625" style="73"/>
    <col min="13" max="13" width="21.88671875" style="73" bestFit="1" customWidth="1"/>
    <col min="14" max="16384" width="11.44140625" style="42"/>
  </cols>
  <sheetData>
    <row r="1" spans="1:13" ht="15" customHeight="1" x14ac:dyDescent="0.25">
      <c r="A1" s="48" t="s">
        <v>138</v>
      </c>
      <c r="B1" s="41" t="s">
        <v>139</v>
      </c>
      <c r="C1" s="41" t="s">
        <v>126</v>
      </c>
    </row>
    <row r="2" spans="1:13" x14ac:dyDescent="0.3">
      <c r="A2" s="49" t="s">
        <v>127</v>
      </c>
      <c r="B2" s="43"/>
      <c r="C2" s="43"/>
      <c r="I2" s="74" t="s">
        <v>140</v>
      </c>
      <c r="J2" s="74" t="s">
        <v>141</v>
      </c>
      <c r="K2" s="75"/>
      <c r="L2" s="74" t="s">
        <v>140</v>
      </c>
      <c r="M2" s="74" t="s">
        <v>141</v>
      </c>
    </row>
    <row r="3" spans="1:13" ht="12" x14ac:dyDescent="0.25">
      <c r="A3" s="77" t="s">
        <v>501</v>
      </c>
      <c r="B3" s="43" t="s">
        <v>124</v>
      </c>
      <c r="C3" s="43">
        <v>20</v>
      </c>
      <c r="I3" s="74" t="s">
        <v>156</v>
      </c>
      <c r="J3" s="74" t="s">
        <v>157</v>
      </c>
      <c r="K3" s="75"/>
      <c r="L3" s="74" t="s">
        <v>148</v>
      </c>
      <c r="M3" s="74" t="s">
        <v>149</v>
      </c>
    </row>
    <row r="4" spans="1:13" ht="12" x14ac:dyDescent="0.25">
      <c r="A4" s="77" t="s">
        <v>502</v>
      </c>
      <c r="B4" s="43" t="s">
        <v>124</v>
      </c>
      <c r="C4" s="43">
        <v>20</v>
      </c>
      <c r="I4" s="74" t="s">
        <v>164</v>
      </c>
      <c r="J4" s="74" t="s">
        <v>165</v>
      </c>
      <c r="K4" s="75"/>
      <c r="L4" s="74" t="s">
        <v>232</v>
      </c>
      <c r="M4" s="74" t="s">
        <v>233</v>
      </c>
    </row>
    <row r="5" spans="1:13" ht="12" x14ac:dyDescent="0.25">
      <c r="A5" s="77" t="s">
        <v>503</v>
      </c>
      <c r="B5" s="43" t="s">
        <v>124</v>
      </c>
      <c r="C5" s="43">
        <v>20</v>
      </c>
      <c r="I5" s="74" t="s">
        <v>172</v>
      </c>
      <c r="J5" s="74" t="s">
        <v>173</v>
      </c>
      <c r="K5" s="75"/>
      <c r="L5" s="74" t="s">
        <v>302</v>
      </c>
      <c r="M5" s="74" t="s">
        <v>303</v>
      </c>
    </row>
    <row r="6" spans="1:13" ht="12" x14ac:dyDescent="0.25">
      <c r="A6" s="77" t="s">
        <v>504</v>
      </c>
      <c r="B6" s="43" t="s">
        <v>124</v>
      </c>
      <c r="C6" s="43">
        <v>20</v>
      </c>
      <c r="I6" s="74" t="s">
        <v>180</v>
      </c>
      <c r="J6" s="74" t="s">
        <v>181</v>
      </c>
      <c r="K6" s="75"/>
      <c r="L6" s="74" t="s">
        <v>396</v>
      </c>
      <c r="M6" s="74" t="s">
        <v>397</v>
      </c>
    </row>
    <row r="7" spans="1:13" ht="12" x14ac:dyDescent="0.25">
      <c r="A7" s="77" t="s">
        <v>505</v>
      </c>
      <c r="B7" s="43" t="s">
        <v>124</v>
      </c>
      <c r="C7" s="43">
        <v>20</v>
      </c>
      <c r="I7" s="74" t="s">
        <v>188</v>
      </c>
      <c r="J7" s="74" t="s">
        <v>189</v>
      </c>
      <c r="K7" s="75"/>
      <c r="L7" s="74" t="s">
        <v>462</v>
      </c>
      <c r="M7" s="74" t="s">
        <v>463</v>
      </c>
    </row>
    <row r="8" spans="1:13" ht="12" x14ac:dyDescent="0.25">
      <c r="A8" s="77" t="s">
        <v>506</v>
      </c>
      <c r="B8" s="43" t="s">
        <v>125</v>
      </c>
      <c r="C8" s="43">
        <v>35</v>
      </c>
      <c r="I8" s="74" t="s">
        <v>196</v>
      </c>
      <c r="J8" s="74" t="s">
        <v>197</v>
      </c>
      <c r="K8" s="75"/>
      <c r="L8" s="74" t="s">
        <v>211</v>
      </c>
      <c r="M8" s="74" t="s">
        <v>212</v>
      </c>
    </row>
    <row r="9" spans="1:13" ht="12" x14ac:dyDescent="0.25">
      <c r="A9" s="77" t="s">
        <v>507</v>
      </c>
      <c r="B9" s="43" t="s">
        <v>124</v>
      </c>
      <c r="C9" s="43">
        <v>20</v>
      </c>
      <c r="I9" s="74" t="s">
        <v>204</v>
      </c>
      <c r="J9" s="74" t="s">
        <v>205</v>
      </c>
      <c r="K9" s="75"/>
      <c r="L9" s="74" t="s">
        <v>292</v>
      </c>
      <c r="M9" s="74" t="s">
        <v>293</v>
      </c>
    </row>
    <row r="10" spans="1:13" ht="12" x14ac:dyDescent="0.25">
      <c r="A10" s="77" t="s">
        <v>508</v>
      </c>
      <c r="B10" s="43" t="s">
        <v>125</v>
      </c>
      <c r="C10" s="43">
        <v>35</v>
      </c>
      <c r="I10" s="74" t="s">
        <v>210</v>
      </c>
      <c r="J10" s="74" t="s">
        <v>149</v>
      </c>
      <c r="K10" s="75"/>
      <c r="L10" s="74" t="s">
        <v>345</v>
      </c>
      <c r="M10" s="74" t="s">
        <v>346</v>
      </c>
    </row>
    <row r="11" spans="1:13" ht="12" x14ac:dyDescent="0.25">
      <c r="A11" s="77" t="s">
        <v>509</v>
      </c>
      <c r="B11" s="43" t="s">
        <v>125</v>
      </c>
      <c r="C11" s="43">
        <v>35</v>
      </c>
      <c r="I11" s="74" t="s">
        <v>215</v>
      </c>
      <c r="J11" s="74" t="s">
        <v>216</v>
      </c>
      <c r="K11" s="75"/>
      <c r="L11" s="74" t="s">
        <v>398</v>
      </c>
      <c r="M11" s="74" t="s">
        <v>399</v>
      </c>
    </row>
    <row r="12" spans="1:13" ht="12" x14ac:dyDescent="0.25">
      <c r="A12" s="77" t="s">
        <v>510</v>
      </c>
      <c r="B12" s="43" t="s">
        <v>125</v>
      </c>
      <c r="C12" s="43">
        <v>50</v>
      </c>
      <c r="I12" s="74" t="s">
        <v>221</v>
      </c>
      <c r="J12" s="74" t="s">
        <v>222</v>
      </c>
      <c r="K12" s="75"/>
      <c r="L12" s="74" t="s">
        <v>459</v>
      </c>
      <c r="M12" s="74" t="s">
        <v>153</v>
      </c>
    </row>
    <row r="13" spans="1:13" ht="12" x14ac:dyDescent="0.25">
      <c r="A13" s="77" t="s">
        <v>511</v>
      </c>
      <c r="B13" s="43" t="s">
        <v>124</v>
      </c>
      <c r="C13" s="43">
        <v>20</v>
      </c>
      <c r="I13" s="74" t="s">
        <v>227</v>
      </c>
      <c r="J13" s="74" t="s">
        <v>228</v>
      </c>
      <c r="K13" s="75"/>
      <c r="L13" s="74" t="s">
        <v>200</v>
      </c>
      <c r="M13" s="74" t="s">
        <v>201</v>
      </c>
    </row>
    <row r="14" spans="1:13" ht="12" x14ac:dyDescent="0.25">
      <c r="A14" s="77" t="s">
        <v>512</v>
      </c>
      <c r="B14" s="43" t="s">
        <v>125</v>
      </c>
      <c r="C14" s="43">
        <v>40</v>
      </c>
      <c r="I14" s="74" t="s">
        <v>238</v>
      </c>
      <c r="J14" s="74" t="s">
        <v>239</v>
      </c>
      <c r="K14" s="75"/>
      <c r="L14" s="74" t="s">
        <v>254</v>
      </c>
      <c r="M14" s="74" t="s">
        <v>255</v>
      </c>
    </row>
    <row r="15" spans="1:13" ht="12" x14ac:dyDescent="0.25">
      <c r="A15" s="77" t="s">
        <v>513</v>
      </c>
      <c r="B15" s="43" t="s">
        <v>125</v>
      </c>
      <c r="C15" s="43">
        <v>40</v>
      </c>
      <c r="I15" s="74" t="s">
        <v>244</v>
      </c>
      <c r="J15" s="74" t="s">
        <v>245</v>
      </c>
      <c r="K15" s="75"/>
      <c r="L15" s="74" t="s">
        <v>341</v>
      </c>
      <c r="M15" s="74" t="s">
        <v>342</v>
      </c>
    </row>
    <row r="16" spans="1:13" ht="12" x14ac:dyDescent="0.25">
      <c r="A16" s="77" t="s">
        <v>514</v>
      </c>
      <c r="B16" s="43" t="s">
        <v>125</v>
      </c>
      <c r="C16" s="43">
        <v>35</v>
      </c>
      <c r="I16" s="74" t="s">
        <v>250</v>
      </c>
      <c r="J16" s="74" t="s">
        <v>251</v>
      </c>
      <c r="K16" s="75"/>
      <c r="L16" s="74" t="s">
        <v>424</v>
      </c>
      <c r="M16" s="74" t="s">
        <v>425</v>
      </c>
    </row>
    <row r="17" spans="1:13" ht="12" x14ac:dyDescent="0.25">
      <c r="A17" s="77" t="s">
        <v>515</v>
      </c>
      <c r="B17" s="43" t="s">
        <v>125</v>
      </c>
      <c r="C17" s="43">
        <v>35</v>
      </c>
      <c r="I17" s="74" t="s">
        <v>256</v>
      </c>
      <c r="J17" s="74" t="s">
        <v>257</v>
      </c>
      <c r="K17" s="75"/>
      <c r="L17" s="74" t="s">
        <v>477</v>
      </c>
      <c r="M17" s="74" t="s">
        <v>187</v>
      </c>
    </row>
    <row r="18" spans="1:13" ht="12" x14ac:dyDescent="0.25">
      <c r="A18" s="77" t="s">
        <v>516</v>
      </c>
      <c r="B18" s="43" t="s">
        <v>125</v>
      </c>
      <c r="C18" s="43">
        <v>35</v>
      </c>
      <c r="I18" s="74" t="s">
        <v>262</v>
      </c>
      <c r="J18" s="74" t="s">
        <v>263</v>
      </c>
      <c r="K18" s="75"/>
      <c r="L18" s="74">
        <v>40</v>
      </c>
      <c r="M18" s="74" t="s">
        <v>203</v>
      </c>
    </row>
    <row r="19" spans="1:13" ht="12" x14ac:dyDescent="0.25">
      <c r="A19" s="77" t="s">
        <v>517</v>
      </c>
      <c r="B19" s="43" t="s">
        <v>125</v>
      </c>
      <c r="C19" s="43">
        <v>40</v>
      </c>
      <c r="I19" s="74" t="s">
        <v>268</v>
      </c>
      <c r="J19" s="74" t="s">
        <v>269</v>
      </c>
      <c r="K19" s="75"/>
    </row>
    <row r="20" spans="1:13" ht="12" x14ac:dyDescent="0.25">
      <c r="A20" s="77" t="s">
        <v>518</v>
      </c>
      <c r="B20" s="43" t="s">
        <v>124</v>
      </c>
      <c r="C20" s="43">
        <v>20</v>
      </c>
      <c r="I20" s="74" t="s">
        <v>274</v>
      </c>
      <c r="J20" s="74" t="s">
        <v>275</v>
      </c>
      <c r="K20" s="75"/>
    </row>
    <row r="21" spans="1:13" ht="12" x14ac:dyDescent="0.25">
      <c r="A21" s="77" t="s">
        <v>519</v>
      </c>
      <c r="B21" s="43" t="s">
        <v>125</v>
      </c>
      <c r="C21" s="43">
        <v>40</v>
      </c>
      <c r="I21" s="74" t="s">
        <v>280</v>
      </c>
      <c r="J21" s="74" t="s">
        <v>281</v>
      </c>
      <c r="K21" s="75"/>
    </row>
    <row r="22" spans="1:13" ht="12" x14ac:dyDescent="0.25">
      <c r="A22" s="77" t="s">
        <v>520</v>
      </c>
      <c r="B22" s="43" t="s">
        <v>124</v>
      </c>
      <c r="C22" s="43">
        <v>20</v>
      </c>
      <c r="I22" s="74" t="s">
        <v>286</v>
      </c>
      <c r="J22" s="74" t="s">
        <v>233</v>
      </c>
      <c r="K22" s="75"/>
    </row>
    <row r="23" spans="1:13" ht="12" x14ac:dyDescent="0.25">
      <c r="A23" s="77" t="s">
        <v>521</v>
      </c>
      <c r="B23" s="43" t="s">
        <v>124</v>
      </c>
      <c r="C23" s="43">
        <v>20</v>
      </c>
      <c r="I23" s="74" t="s">
        <v>290</v>
      </c>
      <c r="J23" s="74" t="s">
        <v>291</v>
      </c>
      <c r="K23" s="75"/>
    </row>
    <row r="24" spans="1:13" ht="12" x14ac:dyDescent="0.25">
      <c r="A24" s="77" t="s">
        <v>522</v>
      </c>
      <c r="B24" s="43" t="s">
        <v>124</v>
      </c>
      <c r="C24" s="43">
        <v>20</v>
      </c>
      <c r="I24" s="74" t="s">
        <v>296</v>
      </c>
      <c r="J24" s="74" t="s">
        <v>297</v>
      </c>
      <c r="K24" s="75"/>
    </row>
    <row r="25" spans="1:13" ht="12" x14ac:dyDescent="0.25">
      <c r="A25" s="77" t="s">
        <v>523</v>
      </c>
      <c r="B25" s="43" t="s">
        <v>124</v>
      </c>
      <c r="C25" s="43">
        <v>20</v>
      </c>
      <c r="I25" s="74" t="s">
        <v>308</v>
      </c>
      <c r="J25" s="74" t="s">
        <v>309</v>
      </c>
      <c r="K25" s="75"/>
    </row>
    <row r="26" spans="1:13" ht="12" x14ac:dyDescent="0.25">
      <c r="A26" s="77" t="s">
        <v>524</v>
      </c>
      <c r="B26" s="43" t="s">
        <v>124</v>
      </c>
      <c r="C26" s="43">
        <v>20</v>
      </c>
      <c r="I26" s="74" t="s">
        <v>314</v>
      </c>
      <c r="J26" s="74" t="s">
        <v>315</v>
      </c>
      <c r="K26" s="75"/>
    </row>
    <row r="27" spans="1:13" ht="12" x14ac:dyDescent="0.25">
      <c r="A27" s="77" t="s">
        <v>525</v>
      </c>
      <c r="B27" s="43" t="s">
        <v>124</v>
      </c>
      <c r="C27" s="43">
        <v>20</v>
      </c>
      <c r="I27" s="74" t="s">
        <v>320</v>
      </c>
      <c r="J27" s="74" t="s">
        <v>321</v>
      </c>
      <c r="K27" s="75"/>
    </row>
    <row r="28" spans="1:13" ht="12" x14ac:dyDescent="0.25">
      <c r="A28" s="77" t="s">
        <v>526</v>
      </c>
      <c r="B28" s="43" t="s">
        <v>124</v>
      </c>
      <c r="C28" s="43">
        <v>20</v>
      </c>
      <c r="I28" s="74" t="s">
        <v>326</v>
      </c>
      <c r="J28" s="74" t="s">
        <v>327</v>
      </c>
      <c r="K28" s="75"/>
    </row>
    <row r="29" spans="1:13" ht="12" x14ac:dyDescent="0.25">
      <c r="A29" s="77" t="s">
        <v>527</v>
      </c>
      <c r="B29" s="43" t="s">
        <v>124</v>
      </c>
      <c r="C29" s="43">
        <v>20</v>
      </c>
      <c r="I29" s="74" t="s">
        <v>332</v>
      </c>
      <c r="J29" s="74" t="s">
        <v>333</v>
      </c>
      <c r="K29" s="75"/>
    </row>
    <row r="30" spans="1:13" ht="12" x14ac:dyDescent="0.25">
      <c r="A30" s="77" t="s">
        <v>528</v>
      </c>
      <c r="B30" s="43" t="s">
        <v>124</v>
      </c>
      <c r="C30" s="43">
        <v>20</v>
      </c>
      <c r="I30" s="74" t="s">
        <v>337</v>
      </c>
      <c r="J30" s="74" t="s">
        <v>338</v>
      </c>
      <c r="K30" s="75"/>
    </row>
    <row r="31" spans="1:13" ht="12" x14ac:dyDescent="0.25">
      <c r="A31" s="77" t="s">
        <v>529</v>
      </c>
      <c r="B31" s="43" t="s">
        <v>124</v>
      </c>
      <c r="C31" s="43">
        <v>20</v>
      </c>
      <c r="I31" s="74" t="s">
        <v>343</v>
      </c>
      <c r="J31" s="74" t="s">
        <v>344</v>
      </c>
      <c r="K31" s="75"/>
    </row>
    <row r="32" spans="1:13" ht="12" x14ac:dyDescent="0.25">
      <c r="A32" s="77" t="s">
        <v>530</v>
      </c>
      <c r="B32" s="43" t="s">
        <v>124</v>
      </c>
      <c r="C32" s="43">
        <v>20</v>
      </c>
      <c r="I32" s="74" t="s">
        <v>349</v>
      </c>
      <c r="J32" s="74" t="s">
        <v>350</v>
      </c>
      <c r="K32" s="75"/>
    </row>
    <row r="33" spans="1:11" ht="12" x14ac:dyDescent="0.25">
      <c r="A33" s="77" t="s">
        <v>531</v>
      </c>
      <c r="B33" s="43" t="s">
        <v>124</v>
      </c>
      <c r="C33" s="43">
        <v>20</v>
      </c>
      <c r="I33" s="74" t="s">
        <v>355</v>
      </c>
      <c r="J33" s="74" t="s">
        <v>356</v>
      </c>
      <c r="K33" s="75"/>
    </row>
    <row r="34" spans="1:11" ht="12" x14ac:dyDescent="0.25">
      <c r="A34" s="77" t="s">
        <v>532</v>
      </c>
      <c r="B34" s="43" t="s">
        <v>124</v>
      </c>
      <c r="C34" s="43">
        <v>20</v>
      </c>
      <c r="I34" s="74" t="s">
        <v>361</v>
      </c>
      <c r="J34" s="74" t="s">
        <v>362</v>
      </c>
      <c r="K34" s="75"/>
    </row>
    <row r="35" spans="1:11" ht="12" x14ac:dyDescent="0.25">
      <c r="A35" s="77" t="s">
        <v>533</v>
      </c>
      <c r="B35" s="43" t="s">
        <v>124</v>
      </c>
      <c r="C35" s="43">
        <v>20</v>
      </c>
      <c r="I35" s="74" t="s">
        <v>367</v>
      </c>
      <c r="J35" s="74" t="s">
        <v>368</v>
      </c>
      <c r="K35" s="75"/>
    </row>
    <row r="36" spans="1:11" ht="12" x14ac:dyDescent="0.25">
      <c r="A36" s="77" t="s">
        <v>534</v>
      </c>
      <c r="B36" s="43" t="s">
        <v>125</v>
      </c>
      <c r="C36" s="43">
        <v>35</v>
      </c>
      <c r="I36" s="74" t="s">
        <v>373</v>
      </c>
      <c r="J36" s="74" t="s">
        <v>374</v>
      </c>
      <c r="K36" s="75"/>
    </row>
    <row r="37" spans="1:11" ht="12" x14ac:dyDescent="0.25">
      <c r="A37" s="77" t="s">
        <v>535</v>
      </c>
      <c r="B37" s="43" t="s">
        <v>124</v>
      </c>
      <c r="C37" s="43">
        <v>20</v>
      </c>
      <c r="I37" s="74" t="s">
        <v>379</v>
      </c>
      <c r="J37" s="74" t="s">
        <v>380</v>
      </c>
      <c r="K37" s="75"/>
    </row>
    <row r="38" spans="1:11" ht="12" x14ac:dyDescent="0.25">
      <c r="A38" s="77" t="s">
        <v>536</v>
      </c>
      <c r="B38" s="43" t="s">
        <v>125</v>
      </c>
      <c r="C38" s="43">
        <v>35</v>
      </c>
      <c r="I38" s="74" t="s">
        <v>385</v>
      </c>
      <c r="J38" s="74" t="s">
        <v>386</v>
      </c>
      <c r="K38" s="75"/>
    </row>
    <row r="39" spans="1:11" ht="12" x14ac:dyDescent="0.25">
      <c r="A39" s="77" t="s">
        <v>537</v>
      </c>
      <c r="B39" s="43" t="s">
        <v>125</v>
      </c>
      <c r="C39" s="43">
        <v>20</v>
      </c>
      <c r="I39" s="74" t="s">
        <v>390</v>
      </c>
      <c r="J39" s="74" t="s">
        <v>391</v>
      </c>
      <c r="K39" s="75"/>
    </row>
    <row r="40" spans="1:11" ht="12" x14ac:dyDescent="0.25">
      <c r="A40" s="77" t="s">
        <v>538</v>
      </c>
      <c r="B40" s="43" t="s">
        <v>124</v>
      </c>
      <c r="C40" s="43">
        <v>20</v>
      </c>
      <c r="I40" s="74" t="s">
        <v>402</v>
      </c>
      <c r="J40" s="74" t="s">
        <v>403</v>
      </c>
      <c r="K40" s="75"/>
    </row>
    <row r="41" spans="1:11" ht="12" x14ac:dyDescent="0.25">
      <c r="A41" s="77" t="s">
        <v>539</v>
      </c>
      <c r="B41" s="43" t="s">
        <v>124</v>
      </c>
      <c r="C41" s="43">
        <v>20</v>
      </c>
      <c r="I41" s="74" t="s">
        <v>408</v>
      </c>
      <c r="J41" s="74" t="s">
        <v>409</v>
      </c>
      <c r="K41" s="75"/>
    </row>
    <row r="42" spans="1:11" ht="12" x14ac:dyDescent="0.25">
      <c r="A42" s="77" t="s">
        <v>540</v>
      </c>
      <c r="B42" s="43" t="s">
        <v>124</v>
      </c>
      <c r="C42" s="43">
        <v>20</v>
      </c>
      <c r="I42" s="74" t="s">
        <v>414</v>
      </c>
      <c r="J42" s="74" t="s">
        <v>415</v>
      </c>
      <c r="K42" s="75"/>
    </row>
    <row r="43" spans="1:11" ht="12" x14ac:dyDescent="0.25">
      <c r="A43" s="77" t="s">
        <v>541</v>
      </c>
      <c r="B43" s="43" t="s">
        <v>124</v>
      </c>
      <c r="C43" s="43">
        <v>20</v>
      </c>
      <c r="I43" s="74" t="s">
        <v>420</v>
      </c>
      <c r="J43" s="74" t="s">
        <v>421</v>
      </c>
      <c r="K43" s="75"/>
    </row>
    <row r="44" spans="1:11" ht="12" x14ac:dyDescent="0.25">
      <c r="A44" s="77" t="s">
        <v>542</v>
      </c>
      <c r="B44" s="43" t="s">
        <v>125</v>
      </c>
      <c r="C44" s="43">
        <v>40</v>
      </c>
      <c r="I44" s="74" t="s">
        <v>426</v>
      </c>
      <c r="J44" s="74" t="s">
        <v>427</v>
      </c>
      <c r="K44" s="75"/>
    </row>
    <row r="45" spans="1:11" ht="12" x14ac:dyDescent="0.25">
      <c r="A45" s="77" t="s">
        <v>543</v>
      </c>
      <c r="B45" s="43" t="s">
        <v>125</v>
      </c>
      <c r="C45" s="43">
        <v>35</v>
      </c>
      <c r="I45" s="74" t="s">
        <v>430</v>
      </c>
      <c r="J45" s="74" t="s">
        <v>431</v>
      </c>
      <c r="K45" s="75"/>
    </row>
    <row r="46" spans="1:11" ht="12" x14ac:dyDescent="0.25">
      <c r="A46" s="77" t="s">
        <v>544</v>
      </c>
      <c r="B46" s="43" t="s">
        <v>124</v>
      </c>
      <c r="C46" s="43">
        <v>35</v>
      </c>
      <c r="I46" s="74" t="s">
        <v>436</v>
      </c>
      <c r="J46" s="74" t="s">
        <v>437</v>
      </c>
      <c r="K46" s="75"/>
    </row>
    <row r="47" spans="1:11" ht="12" x14ac:dyDescent="0.25">
      <c r="A47" s="77" t="s">
        <v>545</v>
      </c>
      <c r="B47" s="43" t="s">
        <v>124</v>
      </c>
      <c r="C47" s="43">
        <v>20</v>
      </c>
      <c r="I47" s="74" t="s">
        <v>441</v>
      </c>
      <c r="J47" s="74" t="s">
        <v>442</v>
      </c>
      <c r="K47" s="75"/>
    </row>
    <row r="48" spans="1:11" ht="12" x14ac:dyDescent="0.25">
      <c r="A48" s="77" t="s">
        <v>546</v>
      </c>
      <c r="B48" s="43" t="s">
        <v>125</v>
      </c>
      <c r="C48" s="43">
        <v>35</v>
      </c>
      <c r="I48" s="74" t="s">
        <v>446</v>
      </c>
      <c r="J48" s="74" t="s">
        <v>447</v>
      </c>
      <c r="K48" s="75"/>
    </row>
    <row r="49" spans="1:11" ht="12" x14ac:dyDescent="0.25">
      <c r="A49" s="77" t="s">
        <v>547</v>
      </c>
      <c r="B49" s="43" t="s">
        <v>124</v>
      </c>
      <c r="C49" s="43">
        <v>20</v>
      </c>
      <c r="I49" s="74" t="s">
        <v>452</v>
      </c>
      <c r="J49" s="74" t="s">
        <v>453</v>
      </c>
      <c r="K49" s="75"/>
    </row>
    <row r="50" spans="1:11" ht="12" x14ac:dyDescent="0.25">
      <c r="A50" s="77" t="s">
        <v>548</v>
      </c>
      <c r="B50" s="43" t="s">
        <v>124</v>
      </c>
      <c r="C50" s="43">
        <v>20</v>
      </c>
      <c r="I50" s="74" t="s">
        <v>457</v>
      </c>
      <c r="J50" s="74" t="s">
        <v>458</v>
      </c>
      <c r="K50" s="75"/>
    </row>
    <row r="51" spans="1:11" ht="12" x14ac:dyDescent="0.25">
      <c r="A51" s="77" t="s">
        <v>549</v>
      </c>
      <c r="B51" s="43" t="s">
        <v>124</v>
      </c>
      <c r="C51" s="43">
        <v>20</v>
      </c>
      <c r="I51" s="74" t="s">
        <v>468</v>
      </c>
      <c r="J51" s="74" t="s">
        <v>463</v>
      </c>
      <c r="K51" s="75"/>
    </row>
    <row r="52" spans="1:11" ht="12" x14ac:dyDescent="0.25">
      <c r="A52" s="77" t="s">
        <v>550</v>
      </c>
      <c r="B52" s="43" t="s">
        <v>124</v>
      </c>
      <c r="C52" s="43">
        <v>20</v>
      </c>
      <c r="I52" s="74" t="s">
        <v>473</v>
      </c>
      <c r="J52" s="74" t="s">
        <v>474</v>
      </c>
      <c r="K52" s="75"/>
    </row>
    <row r="53" spans="1:11" ht="12" x14ac:dyDescent="0.25">
      <c r="A53" s="77" t="s">
        <v>551</v>
      </c>
      <c r="B53" s="43" t="s">
        <v>125</v>
      </c>
      <c r="C53" s="43">
        <v>40</v>
      </c>
      <c r="I53" s="74" t="s">
        <v>478</v>
      </c>
      <c r="J53" s="74" t="s">
        <v>479</v>
      </c>
      <c r="K53" s="75"/>
    </row>
    <row r="54" spans="1:11" ht="12" x14ac:dyDescent="0.25">
      <c r="A54" s="77" t="s">
        <v>552</v>
      </c>
      <c r="B54" s="43" t="s">
        <v>125</v>
      </c>
      <c r="C54" s="43">
        <v>60</v>
      </c>
      <c r="I54" s="74" t="s">
        <v>484</v>
      </c>
      <c r="J54" s="74" t="s">
        <v>485</v>
      </c>
      <c r="K54" s="75"/>
    </row>
    <row r="55" spans="1:11" ht="12" x14ac:dyDescent="0.25">
      <c r="A55" s="77" t="s">
        <v>553</v>
      </c>
      <c r="B55" s="43" t="s">
        <v>124</v>
      </c>
      <c r="C55" s="43">
        <v>20</v>
      </c>
      <c r="I55" s="74" t="s">
        <v>142</v>
      </c>
      <c r="J55" s="74" t="s">
        <v>143</v>
      </c>
      <c r="K55" s="75"/>
    </row>
    <row r="56" spans="1:11" ht="12" x14ac:dyDescent="0.25">
      <c r="A56" s="77" t="s">
        <v>554</v>
      </c>
      <c r="B56" s="43" t="s">
        <v>125</v>
      </c>
      <c r="C56" s="43">
        <v>40</v>
      </c>
      <c r="I56" s="74" t="s">
        <v>150</v>
      </c>
      <c r="J56" s="74" t="s">
        <v>151</v>
      </c>
      <c r="K56" s="75"/>
    </row>
    <row r="57" spans="1:11" ht="12" x14ac:dyDescent="0.25">
      <c r="A57" s="77" t="s">
        <v>555</v>
      </c>
      <c r="B57" s="43" t="s">
        <v>124</v>
      </c>
      <c r="C57" s="43">
        <v>35</v>
      </c>
      <c r="I57" s="74" t="s">
        <v>158</v>
      </c>
      <c r="J57" s="74" t="s">
        <v>159</v>
      </c>
      <c r="K57" s="75"/>
    </row>
    <row r="58" spans="1:11" ht="12" x14ac:dyDescent="0.25">
      <c r="A58" s="77" t="s">
        <v>556</v>
      </c>
      <c r="B58" s="43" t="s">
        <v>124</v>
      </c>
      <c r="C58" s="43">
        <v>20</v>
      </c>
      <c r="I58" s="74" t="s">
        <v>166</v>
      </c>
      <c r="J58" s="74" t="s">
        <v>167</v>
      </c>
      <c r="K58" s="75"/>
    </row>
    <row r="59" spans="1:11" ht="12" x14ac:dyDescent="0.25">
      <c r="A59" s="77" t="s">
        <v>557</v>
      </c>
      <c r="B59" s="43" t="s">
        <v>124</v>
      </c>
      <c r="C59" s="43">
        <v>20</v>
      </c>
      <c r="I59" s="74" t="s">
        <v>174</v>
      </c>
      <c r="J59" s="74" t="s">
        <v>175</v>
      </c>
      <c r="K59" s="75"/>
    </row>
    <row r="60" spans="1:11" ht="12" x14ac:dyDescent="0.25">
      <c r="A60" s="77" t="s">
        <v>558</v>
      </c>
      <c r="B60" s="43" t="s">
        <v>124</v>
      </c>
      <c r="C60" s="43">
        <v>20</v>
      </c>
      <c r="I60" s="74" t="s">
        <v>182</v>
      </c>
      <c r="J60" s="74" t="s">
        <v>183</v>
      </c>
      <c r="K60" s="75"/>
    </row>
    <row r="61" spans="1:11" ht="12" x14ac:dyDescent="0.25">
      <c r="A61" s="77" t="s">
        <v>559</v>
      </c>
      <c r="B61" s="43" t="s">
        <v>124</v>
      </c>
      <c r="C61" s="43">
        <v>20</v>
      </c>
      <c r="I61" s="74" t="s">
        <v>190</v>
      </c>
      <c r="J61" s="74" t="s">
        <v>191</v>
      </c>
    </row>
    <row r="62" spans="1:11" ht="12" x14ac:dyDescent="0.25">
      <c r="A62" s="77" t="s">
        <v>560</v>
      </c>
      <c r="B62" s="43" t="s">
        <v>124</v>
      </c>
      <c r="C62" s="43">
        <v>20</v>
      </c>
      <c r="I62" s="74" t="s">
        <v>198</v>
      </c>
      <c r="J62" s="74" t="s">
        <v>199</v>
      </c>
    </row>
    <row r="63" spans="1:11" ht="12" x14ac:dyDescent="0.25">
      <c r="A63" s="77" t="s">
        <v>561</v>
      </c>
      <c r="B63" s="43" t="s">
        <v>125</v>
      </c>
      <c r="C63" s="43">
        <v>35</v>
      </c>
      <c r="I63" s="74" t="s">
        <v>206</v>
      </c>
      <c r="J63" s="74" t="s">
        <v>207</v>
      </c>
    </row>
    <row r="64" spans="1:11" ht="12" x14ac:dyDescent="0.25">
      <c r="A64" s="77" t="s">
        <v>562</v>
      </c>
      <c r="B64" s="43" t="s">
        <v>124</v>
      </c>
      <c r="C64" s="43">
        <v>20</v>
      </c>
      <c r="I64" s="74" t="s">
        <v>217</v>
      </c>
      <c r="J64" s="74" t="s">
        <v>218</v>
      </c>
    </row>
    <row r="65" spans="1:10" ht="12" x14ac:dyDescent="0.25">
      <c r="A65" s="77" t="s">
        <v>563</v>
      </c>
      <c r="B65" s="43" t="s">
        <v>125</v>
      </c>
      <c r="C65" s="43">
        <v>20</v>
      </c>
      <c r="I65" s="74" t="s">
        <v>223</v>
      </c>
      <c r="J65" s="74" t="s">
        <v>224</v>
      </c>
    </row>
    <row r="66" spans="1:10" ht="12" x14ac:dyDescent="0.25">
      <c r="A66" s="77" t="s">
        <v>564</v>
      </c>
      <c r="B66" s="43" t="s">
        <v>125</v>
      </c>
      <c r="C66" s="43">
        <v>35</v>
      </c>
      <c r="I66" s="74" t="s">
        <v>229</v>
      </c>
      <c r="J66" s="74" t="s">
        <v>230</v>
      </c>
    </row>
    <row r="67" spans="1:10" ht="12" x14ac:dyDescent="0.25">
      <c r="A67" s="77" t="s">
        <v>565</v>
      </c>
      <c r="B67" s="43" t="s">
        <v>125</v>
      </c>
      <c r="C67" s="43">
        <v>35</v>
      </c>
      <c r="I67" s="74" t="s">
        <v>234</v>
      </c>
      <c r="J67" s="74" t="s">
        <v>235</v>
      </c>
    </row>
    <row r="68" spans="1:10" ht="12" x14ac:dyDescent="0.25">
      <c r="A68" s="77" t="s">
        <v>566</v>
      </c>
      <c r="B68" s="43" t="s">
        <v>124</v>
      </c>
      <c r="C68" s="43">
        <v>20</v>
      </c>
      <c r="I68" s="74" t="s">
        <v>240</v>
      </c>
      <c r="J68" s="74" t="s">
        <v>241</v>
      </c>
    </row>
    <row r="69" spans="1:10" ht="12" x14ac:dyDescent="0.25">
      <c r="A69" s="77" t="s">
        <v>567</v>
      </c>
      <c r="B69" s="43" t="s">
        <v>124</v>
      </c>
      <c r="C69" s="43">
        <v>20</v>
      </c>
      <c r="I69" s="74" t="s">
        <v>246</v>
      </c>
      <c r="J69" s="74" t="s">
        <v>247</v>
      </c>
    </row>
    <row r="70" spans="1:10" ht="12" x14ac:dyDescent="0.25">
      <c r="A70" s="77" t="s">
        <v>568</v>
      </c>
      <c r="B70" s="43" t="s">
        <v>125</v>
      </c>
      <c r="C70" s="43">
        <v>40</v>
      </c>
      <c r="I70" s="74" t="s">
        <v>252</v>
      </c>
      <c r="J70" s="74" t="s">
        <v>253</v>
      </c>
    </row>
    <row r="71" spans="1:10" ht="12" x14ac:dyDescent="0.25">
      <c r="A71" s="77" t="s">
        <v>569</v>
      </c>
      <c r="B71" s="43" t="s">
        <v>124</v>
      </c>
      <c r="C71" s="43">
        <v>20</v>
      </c>
      <c r="I71" s="74" t="s">
        <v>258</v>
      </c>
      <c r="J71" s="74" t="s">
        <v>259</v>
      </c>
    </row>
    <row r="72" spans="1:10" ht="12" x14ac:dyDescent="0.25">
      <c r="A72" s="77" t="s">
        <v>570</v>
      </c>
      <c r="B72" s="43" t="s">
        <v>124</v>
      </c>
      <c r="C72" s="43">
        <v>20</v>
      </c>
      <c r="I72" s="74" t="s">
        <v>264</v>
      </c>
      <c r="J72" s="74" t="s">
        <v>265</v>
      </c>
    </row>
    <row r="73" spans="1:10" ht="12" x14ac:dyDescent="0.25">
      <c r="A73" s="77" t="s">
        <v>571</v>
      </c>
      <c r="B73" s="43" t="s">
        <v>124</v>
      </c>
      <c r="C73" s="43">
        <v>20</v>
      </c>
      <c r="I73" s="74" t="s">
        <v>270</v>
      </c>
      <c r="J73" s="74" t="s">
        <v>271</v>
      </c>
    </row>
    <row r="74" spans="1:10" ht="12" x14ac:dyDescent="0.25">
      <c r="A74" s="77" t="s">
        <v>572</v>
      </c>
      <c r="B74" s="43" t="s">
        <v>125</v>
      </c>
      <c r="C74" s="43">
        <v>20</v>
      </c>
      <c r="I74" s="74" t="s">
        <v>276</v>
      </c>
      <c r="J74" s="74" t="s">
        <v>277</v>
      </c>
    </row>
    <row r="75" spans="1:10" ht="12" x14ac:dyDescent="0.25">
      <c r="A75" s="77" t="s">
        <v>573</v>
      </c>
      <c r="B75" s="43" t="s">
        <v>124</v>
      </c>
      <c r="C75" s="43">
        <v>20</v>
      </c>
      <c r="I75" s="74" t="s">
        <v>282</v>
      </c>
      <c r="J75" s="74" t="s">
        <v>283</v>
      </c>
    </row>
    <row r="76" spans="1:10" ht="12" x14ac:dyDescent="0.25">
      <c r="A76" s="77" t="s">
        <v>574</v>
      </c>
      <c r="B76" s="43" t="s">
        <v>125</v>
      </c>
      <c r="C76" s="43">
        <v>35</v>
      </c>
      <c r="I76" s="74" t="s">
        <v>287</v>
      </c>
      <c r="J76" s="74" t="s">
        <v>288</v>
      </c>
    </row>
    <row r="77" spans="1:10" ht="12" x14ac:dyDescent="0.25">
      <c r="A77" s="77" t="s">
        <v>575</v>
      </c>
      <c r="B77" s="43" t="s">
        <v>125</v>
      </c>
      <c r="C77" s="43">
        <v>35</v>
      </c>
      <c r="I77" s="74" t="s">
        <v>298</v>
      </c>
      <c r="J77" s="74" t="s">
        <v>299</v>
      </c>
    </row>
    <row r="78" spans="1:10" ht="12" x14ac:dyDescent="0.25">
      <c r="A78" s="77" t="s">
        <v>576</v>
      </c>
      <c r="B78" s="43" t="s">
        <v>125</v>
      </c>
      <c r="C78" s="43">
        <v>35</v>
      </c>
      <c r="I78" s="74" t="s">
        <v>304</v>
      </c>
      <c r="J78" s="74" t="s">
        <v>305</v>
      </c>
    </row>
    <row r="79" spans="1:10" ht="12" x14ac:dyDescent="0.25">
      <c r="A79" s="77" t="s">
        <v>577</v>
      </c>
      <c r="B79" s="43" t="s">
        <v>125</v>
      </c>
      <c r="C79" s="43">
        <v>35</v>
      </c>
      <c r="I79" s="74" t="s">
        <v>310</v>
      </c>
      <c r="J79" s="74" t="s">
        <v>311</v>
      </c>
    </row>
    <row r="80" spans="1:10" ht="12" x14ac:dyDescent="0.25">
      <c r="A80" s="77" t="s">
        <v>578</v>
      </c>
      <c r="B80" s="43" t="s">
        <v>125</v>
      </c>
      <c r="C80" s="43">
        <v>40</v>
      </c>
      <c r="I80" s="74" t="s">
        <v>316</v>
      </c>
      <c r="J80" s="74" t="s">
        <v>317</v>
      </c>
    </row>
    <row r="81" spans="1:10" ht="12" x14ac:dyDescent="0.25">
      <c r="A81" s="77" t="s">
        <v>579</v>
      </c>
      <c r="B81" s="43" t="s">
        <v>124</v>
      </c>
      <c r="C81" s="43">
        <v>20</v>
      </c>
      <c r="I81" s="74" t="s">
        <v>322</v>
      </c>
      <c r="J81" s="74" t="s">
        <v>323</v>
      </c>
    </row>
    <row r="82" spans="1:10" ht="12" x14ac:dyDescent="0.25">
      <c r="A82" s="77" t="s">
        <v>580</v>
      </c>
      <c r="B82" s="43" t="s">
        <v>124</v>
      </c>
      <c r="C82" s="43">
        <v>20</v>
      </c>
      <c r="I82" s="74" t="s">
        <v>328</v>
      </c>
      <c r="J82" s="74" t="s">
        <v>329</v>
      </c>
    </row>
    <row r="83" spans="1:10" ht="12" x14ac:dyDescent="0.25">
      <c r="A83" s="77" t="s">
        <v>581</v>
      </c>
      <c r="B83" s="43" t="s">
        <v>124</v>
      </c>
      <c r="C83" s="43">
        <v>20</v>
      </c>
      <c r="I83" s="74" t="s">
        <v>334</v>
      </c>
      <c r="J83" s="74" t="s">
        <v>293</v>
      </c>
    </row>
    <row r="84" spans="1:10" ht="12" x14ac:dyDescent="0.25">
      <c r="A84" s="77" t="s">
        <v>582</v>
      </c>
      <c r="B84" s="43" t="s">
        <v>125</v>
      </c>
      <c r="C84" s="43">
        <v>35</v>
      </c>
      <c r="I84" s="74" t="s">
        <v>339</v>
      </c>
      <c r="J84" s="74" t="s">
        <v>340</v>
      </c>
    </row>
    <row r="85" spans="1:10" ht="12" x14ac:dyDescent="0.25">
      <c r="A85" s="77" t="s">
        <v>583</v>
      </c>
      <c r="B85" s="43" t="s">
        <v>124</v>
      </c>
      <c r="C85" s="43">
        <v>20</v>
      </c>
      <c r="I85" s="74" t="s">
        <v>351</v>
      </c>
      <c r="J85" s="74" t="s">
        <v>352</v>
      </c>
    </row>
    <row r="86" spans="1:10" ht="12" x14ac:dyDescent="0.25">
      <c r="A86" s="77" t="s">
        <v>584</v>
      </c>
      <c r="B86" s="43" t="s">
        <v>124</v>
      </c>
      <c r="C86" s="43">
        <v>20</v>
      </c>
      <c r="I86" s="74" t="s">
        <v>357</v>
      </c>
      <c r="J86" s="74" t="s">
        <v>358</v>
      </c>
    </row>
    <row r="87" spans="1:10" ht="12" x14ac:dyDescent="0.25">
      <c r="A87" s="77" t="s">
        <v>585</v>
      </c>
      <c r="B87" s="43" t="s">
        <v>124</v>
      </c>
      <c r="C87" s="43">
        <v>20</v>
      </c>
      <c r="I87" s="74" t="s">
        <v>363</v>
      </c>
      <c r="J87" s="74" t="s">
        <v>364</v>
      </c>
    </row>
    <row r="88" spans="1:10" ht="12" x14ac:dyDescent="0.25">
      <c r="A88" s="77" t="s">
        <v>586</v>
      </c>
      <c r="B88" s="43" t="s">
        <v>124</v>
      </c>
      <c r="C88" s="43">
        <v>20</v>
      </c>
      <c r="I88" s="74" t="s">
        <v>369</v>
      </c>
      <c r="J88" s="74" t="s">
        <v>370</v>
      </c>
    </row>
    <row r="89" spans="1:10" ht="12" x14ac:dyDescent="0.25">
      <c r="A89" s="77" t="s">
        <v>587</v>
      </c>
      <c r="B89" s="43" t="s">
        <v>124</v>
      </c>
      <c r="C89" s="43">
        <v>20</v>
      </c>
      <c r="I89" s="74" t="s">
        <v>375</v>
      </c>
      <c r="J89" s="74" t="s">
        <v>376</v>
      </c>
    </row>
    <row r="90" spans="1:10" ht="12" x14ac:dyDescent="0.25">
      <c r="A90" s="77" t="s">
        <v>588</v>
      </c>
      <c r="B90" s="43" t="s">
        <v>124</v>
      </c>
      <c r="C90" s="43">
        <v>20</v>
      </c>
      <c r="I90" s="74" t="s">
        <v>381</v>
      </c>
      <c r="J90" s="74" t="s">
        <v>382</v>
      </c>
    </row>
    <row r="91" spans="1:10" ht="12" x14ac:dyDescent="0.25">
      <c r="A91" s="77" t="s">
        <v>589</v>
      </c>
      <c r="B91" s="43" t="s">
        <v>124</v>
      </c>
      <c r="C91" s="43">
        <v>20</v>
      </c>
      <c r="I91" s="74" t="s">
        <v>387</v>
      </c>
      <c r="J91" s="74" t="s">
        <v>346</v>
      </c>
    </row>
    <row r="92" spans="1:10" ht="12" x14ac:dyDescent="0.25">
      <c r="A92" s="77" t="s">
        <v>590</v>
      </c>
      <c r="B92" s="43" t="s">
        <v>125</v>
      </c>
      <c r="C92" s="43">
        <v>20</v>
      </c>
      <c r="I92" s="74" t="s">
        <v>392</v>
      </c>
      <c r="J92" s="74" t="s">
        <v>393</v>
      </c>
    </row>
    <row r="93" spans="1:10" ht="12" x14ac:dyDescent="0.25">
      <c r="A93" s="77" t="s">
        <v>591</v>
      </c>
      <c r="B93" s="43" t="s">
        <v>124</v>
      </c>
      <c r="C93" s="43">
        <v>35</v>
      </c>
      <c r="I93" s="74" t="s">
        <v>404</v>
      </c>
      <c r="J93" s="74" t="s">
        <v>405</v>
      </c>
    </row>
    <row r="94" spans="1:10" ht="12" x14ac:dyDescent="0.25">
      <c r="A94" s="77" t="s">
        <v>592</v>
      </c>
      <c r="B94" s="43" t="s">
        <v>125</v>
      </c>
      <c r="C94" s="43">
        <v>20</v>
      </c>
      <c r="I94" s="74" t="s">
        <v>410</v>
      </c>
      <c r="J94" s="74" t="s">
        <v>411</v>
      </c>
    </row>
    <row r="95" spans="1:10" ht="12" x14ac:dyDescent="0.25">
      <c r="A95" s="77" t="s">
        <v>593</v>
      </c>
      <c r="B95" s="43" t="s">
        <v>124</v>
      </c>
      <c r="C95" s="43">
        <v>35</v>
      </c>
      <c r="I95" s="74" t="s">
        <v>416</v>
      </c>
      <c r="J95" s="74" t="s">
        <v>417</v>
      </c>
    </row>
    <row r="96" spans="1:10" ht="12" x14ac:dyDescent="0.25">
      <c r="A96" s="77" t="s">
        <v>594</v>
      </c>
      <c r="B96" s="43" t="s">
        <v>125</v>
      </c>
      <c r="C96" s="43">
        <v>60</v>
      </c>
      <c r="I96" s="74" t="s">
        <v>422</v>
      </c>
      <c r="J96" s="74" t="s">
        <v>423</v>
      </c>
    </row>
    <row r="97" spans="1:10" ht="12" x14ac:dyDescent="0.25">
      <c r="A97" s="77" t="s">
        <v>595</v>
      </c>
      <c r="B97" s="43" t="s">
        <v>125</v>
      </c>
      <c r="C97" s="43">
        <v>60</v>
      </c>
      <c r="I97" s="74" t="s">
        <v>428</v>
      </c>
      <c r="J97" s="74" t="s">
        <v>429</v>
      </c>
    </row>
    <row r="98" spans="1:10" ht="12" x14ac:dyDescent="0.25">
      <c r="A98" s="77" t="s">
        <v>596</v>
      </c>
      <c r="B98" s="43" t="s">
        <v>125</v>
      </c>
      <c r="C98" s="43">
        <v>40</v>
      </c>
      <c r="I98" s="74" t="s">
        <v>432</v>
      </c>
      <c r="J98" s="74" t="s">
        <v>433</v>
      </c>
    </row>
    <row r="99" spans="1:10" ht="12" x14ac:dyDescent="0.25">
      <c r="A99" s="77" t="s">
        <v>597</v>
      </c>
      <c r="B99" s="43" t="s">
        <v>125</v>
      </c>
      <c r="C99" s="43">
        <v>35</v>
      </c>
      <c r="I99" s="74" t="s">
        <v>438</v>
      </c>
      <c r="J99" s="74" t="s">
        <v>439</v>
      </c>
    </row>
    <row r="100" spans="1:10" ht="12" x14ac:dyDescent="0.25">
      <c r="A100" s="77" t="s">
        <v>598</v>
      </c>
      <c r="B100" s="43" t="s">
        <v>124</v>
      </c>
      <c r="C100" s="43">
        <v>20</v>
      </c>
      <c r="I100" s="74" t="s">
        <v>443</v>
      </c>
      <c r="J100" s="74" t="s">
        <v>399</v>
      </c>
    </row>
    <row r="101" spans="1:10" ht="12" x14ac:dyDescent="0.25">
      <c r="A101" s="77" t="s">
        <v>599</v>
      </c>
      <c r="B101" s="43" t="s">
        <v>124</v>
      </c>
      <c r="C101" s="43">
        <v>20</v>
      </c>
      <c r="I101" s="74" t="s">
        <v>448</v>
      </c>
      <c r="J101" s="74" t="s">
        <v>449</v>
      </c>
    </row>
    <row r="102" spans="1:10" ht="12" x14ac:dyDescent="0.25">
      <c r="A102" s="77" t="s">
        <v>600</v>
      </c>
      <c r="B102" s="43" t="s">
        <v>125</v>
      </c>
      <c r="C102" s="43">
        <v>40</v>
      </c>
      <c r="I102" s="74" t="s">
        <v>454</v>
      </c>
      <c r="J102" s="74" t="s">
        <v>455</v>
      </c>
    </row>
    <row r="103" spans="1:10" ht="12" x14ac:dyDescent="0.25">
      <c r="A103" s="77" t="s">
        <v>601</v>
      </c>
      <c r="B103" s="43" t="s">
        <v>124</v>
      </c>
      <c r="C103" s="43">
        <v>20</v>
      </c>
      <c r="I103" s="74" t="s">
        <v>464</v>
      </c>
      <c r="J103" s="74" t="s">
        <v>465</v>
      </c>
    </row>
    <row r="104" spans="1:10" ht="12" x14ac:dyDescent="0.25">
      <c r="A104" s="77" t="s">
        <v>602</v>
      </c>
      <c r="B104" s="43" t="s">
        <v>125</v>
      </c>
      <c r="C104" s="43">
        <v>20</v>
      </c>
      <c r="I104" s="74" t="s">
        <v>469</v>
      </c>
      <c r="J104" s="74" t="s">
        <v>470</v>
      </c>
    </row>
    <row r="105" spans="1:10" ht="12" x14ac:dyDescent="0.25">
      <c r="A105" s="77" t="s">
        <v>603</v>
      </c>
      <c r="B105" s="43" t="s">
        <v>124</v>
      </c>
      <c r="C105" s="43">
        <v>20</v>
      </c>
      <c r="I105" s="74" t="s">
        <v>475</v>
      </c>
      <c r="J105" s="74" t="s">
        <v>476</v>
      </c>
    </row>
    <row r="106" spans="1:10" ht="12" x14ac:dyDescent="0.25">
      <c r="A106" s="77" t="s">
        <v>604</v>
      </c>
      <c r="B106" s="43" t="s">
        <v>124</v>
      </c>
      <c r="C106" s="43">
        <v>20</v>
      </c>
      <c r="I106" s="74" t="s">
        <v>480</v>
      </c>
      <c r="J106" s="74" t="s">
        <v>481</v>
      </c>
    </row>
    <row r="107" spans="1:10" ht="12" x14ac:dyDescent="0.25">
      <c r="A107" s="77" t="s">
        <v>605</v>
      </c>
      <c r="B107" s="43" t="s">
        <v>124</v>
      </c>
      <c r="C107" s="43">
        <v>20</v>
      </c>
      <c r="I107" s="74" t="s">
        <v>486</v>
      </c>
      <c r="J107" s="74" t="s">
        <v>487</v>
      </c>
    </row>
    <row r="108" spans="1:10" ht="12" x14ac:dyDescent="0.25">
      <c r="A108" s="77" t="s">
        <v>606</v>
      </c>
      <c r="B108" s="43" t="s">
        <v>125</v>
      </c>
      <c r="C108" s="43">
        <v>60</v>
      </c>
      <c r="I108" s="74" t="s">
        <v>490</v>
      </c>
      <c r="J108" s="74" t="s">
        <v>491</v>
      </c>
    </row>
    <row r="109" spans="1:10" ht="12" x14ac:dyDescent="0.25">
      <c r="A109" s="77" t="s">
        <v>607</v>
      </c>
      <c r="B109" s="43" t="s">
        <v>125</v>
      </c>
      <c r="C109" s="43">
        <v>60</v>
      </c>
      <c r="I109" s="74" t="s">
        <v>144</v>
      </c>
      <c r="J109" s="74" t="s">
        <v>145</v>
      </c>
    </row>
    <row r="110" spans="1:10" ht="12" x14ac:dyDescent="0.25">
      <c r="A110" s="77" t="s">
        <v>608</v>
      </c>
      <c r="B110" s="43" t="s">
        <v>125</v>
      </c>
      <c r="C110" s="43">
        <v>35</v>
      </c>
      <c r="I110" s="74" t="s">
        <v>152</v>
      </c>
      <c r="J110" s="74" t="s">
        <v>153</v>
      </c>
    </row>
    <row r="111" spans="1:10" ht="12" x14ac:dyDescent="0.25">
      <c r="A111" s="77" t="s">
        <v>609</v>
      </c>
      <c r="B111" s="43" t="s">
        <v>125</v>
      </c>
      <c r="C111" s="43">
        <v>20</v>
      </c>
      <c r="I111" s="74" t="s">
        <v>160</v>
      </c>
      <c r="J111" s="74" t="s">
        <v>161</v>
      </c>
    </row>
    <row r="112" spans="1:10" ht="12" x14ac:dyDescent="0.25">
      <c r="A112" s="77" t="s">
        <v>610</v>
      </c>
      <c r="B112" s="43" t="s">
        <v>125</v>
      </c>
      <c r="C112" s="43">
        <v>40</v>
      </c>
      <c r="I112" s="74" t="s">
        <v>168</v>
      </c>
      <c r="J112" s="74" t="s">
        <v>169</v>
      </c>
    </row>
    <row r="113" spans="1:10" ht="12" x14ac:dyDescent="0.25">
      <c r="A113" s="77" t="s">
        <v>611</v>
      </c>
      <c r="B113" s="43" t="s">
        <v>124</v>
      </c>
      <c r="C113" s="43">
        <v>20</v>
      </c>
      <c r="I113" s="74" t="s">
        <v>176</v>
      </c>
      <c r="J113" s="74" t="s">
        <v>177</v>
      </c>
    </row>
    <row r="114" spans="1:10" ht="12" x14ac:dyDescent="0.25">
      <c r="A114" s="77" t="s">
        <v>612</v>
      </c>
      <c r="B114" s="43" t="s">
        <v>124</v>
      </c>
      <c r="C114" s="43">
        <v>20</v>
      </c>
      <c r="I114" s="74" t="s">
        <v>184</v>
      </c>
      <c r="J114" s="74" t="s">
        <v>185</v>
      </c>
    </row>
    <row r="115" spans="1:10" ht="12" x14ac:dyDescent="0.25">
      <c r="A115" s="77" t="s">
        <v>613</v>
      </c>
      <c r="B115" s="43" t="s">
        <v>124</v>
      </c>
      <c r="C115" s="43">
        <v>20</v>
      </c>
      <c r="I115" s="74" t="s">
        <v>192</v>
      </c>
      <c r="J115" s="74" t="s">
        <v>193</v>
      </c>
    </row>
    <row r="116" spans="1:10" ht="12" x14ac:dyDescent="0.25">
      <c r="A116" s="77" t="s">
        <v>614</v>
      </c>
      <c r="B116" s="43" t="s">
        <v>124</v>
      </c>
      <c r="C116" s="43">
        <v>20</v>
      </c>
      <c r="I116" s="74" t="s">
        <v>208</v>
      </c>
      <c r="J116" s="74" t="s">
        <v>209</v>
      </c>
    </row>
    <row r="117" spans="1:10" ht="12" x14ac:dyDescent="0.25">
      <c r="A117" s="77" t="s">
        <v>615</v>
      </c>
      <c r="B117" s="43" t="s">
        <v>124</v>
      </c>
      <c r="C117" s="43">
        <v>20</v>
      </c>
      <c r="I117" s="74" t="s">
        <v>213</v>
      </c>
      <c r="J117" s="74" t="s">
        <v>214</v>
      </c>
    </row>
    <row r="118" spans="1:10" ht="12" x14ac:dyDescent="0.25">
      <c r="A118" s="77" t="s">
        <v>616</v>
      </c>
      <c r="B118" s="43" t="s">
        <v>125</v>
      </c>
      <c r="C118" s="43">
        <v>60</v>
      </c>
      <c r="I118" s="74" t="s">
        <v>219</v>
      </c>
      <c r="J118" s="74" t="s">
        <v>220</v>
      </c>
    </row>
    <row r="119" spans="1:10" ht="12" x14ac:dyDescent="0.25">
      <c r="A119" s="77" t="s">
        <v>617</v>
      </c>
      <c r="B119" s="43" t="s">
        <v>125</v>
      </c>
      <c r="C119" s="43">
        <v>60</v>
      </c>
      <c r="I119" s="74" t="s">
        <v>225</v>
      </c>
      <c r="J119" s="74" t="s">
        <v>226</v>
      </c>
    </row>
    <row r="120" spans="1:10" ht="12" x14ac:dyDescent="0.25">
      <c r="A120" s="77" t="s">
        <v>618</v>
      </c>
      <c r="B120" s="43" t="s">
        <v>125</v>
      </c>
      <c r="C120" s="43">
        <v>35</v>
      </c>
      <c r="I120" s="74" t="s">
        <v>231</v>
      </c>
      <c r="J120" s="74" t="s">
        <v>201</v>
      </c>
    </row>
    <row r="121" spans="1:10" ht="12" x14ac:dyDescent="0.25">
      <c r="A121" s="77" t="s">
        <v>619</v>
      </c>
      <c r="B121" s="43" t="s">
        <v>124</v>
      </c>
      <c r="C121" s="43">
        <v>20</v>
      </c>
      <c r="I121" s="74" t="s">
        <v>236</v>
      </c>
      <c r="J121" s="74" t="s">
        <v>237</v>
      </c>
    </row>
    <row r="122" spans="1:10" ht="12" x14ac:dyDescent="0.25">
      <c r="A122" s="77" t="s">
        <v>620</v>
      </c>
      <c r="B122" s="43" t="s">
        <v>125</v>
      </c>
      <c r="C122" s="43">
        <v>60</v>
      </c>
      <c r="I122" s="74" t="s">
        <v>242</v>
      </c>
      <c r="J122" s="74" t="s">
        <v>243</v>
      </c>
    </row>
    <row r="123" spans="1:10" ht="12" x14ac:dyDescent="0.25">
      <c r="A123" s="77" t="s">
        <v>652</v>
      </c>
      <c r="B123" s="43" t="s">
        <v>125</v>
      </c>
      <c r="C123" s="43">
        <v>60</v>
      </c>
      <c r="I123" s="74" t="s">
        <v>248</v>
      </c>
      <c r="J123" s="74" t="s">
        <v>249</v>
      </c>
    </row>
    <row r="124" spans="1:10" ht="12" x14ac:dyDescent="0.25">
      <c r="A124" s="77" t="s">
        <v>621</v>
      </c>
      <c r="B124" s="43" t="s">
        <v>124</v>
      </c>
      <c r="C124" s="43">
        <v>20</v>
      </c>
      <c r="I124" s="74" t="s">
        <v>260</v>
      </c>
      <c r="J124" s="74" t="s">
        <v>261</v>
      </c>
    </row>
    <row r="125" spans="1:10" ht="12" x14ac:dyDescent="0.25">
      <c r="A125" s="77" t="s">
        <v>622</v>
      </c>
      <c r="B125" s="43" t="s">
        <v>124</v>
      </c>
      <c r="C125" s="43">
        <v>30</v>
      </c>
      <c r="I125" s="74" t="s">
        <v>266</v>
      </c>
      <c r="J125" s="74" t="s">
        <v>267</v>
      </c>
    </row>
    <row r="126" spans="1:10" ht="12" x14ac:dyDescent="0.25">
      <c r="A126" s="77" t="s">
        <v>623</v>
      </c>
      <c r="B126" s="43" t="s">
        <v>124</v>
      </c>
      <c r="C126" s="43">
        <v>20</v>
      </c>
      <c r="I126" s="74" t="s">
        <v>272</v>
      </c>
      <c r="J126" s="74" t="s">
        <v>273</v>
      </c>
    </row>
    <row r="127" spans="1:10" ht="12" x14ac:dyDescent="0.25">
      <c r="A127" s="77" t="s">
        <v>624</v>
      </c>
      <c r="B127" s="43" t="s">
        <v>124</v>
      </c>
      <c r="C127" s="43">
        <v>20</v>
      </c>
      <c r="I127" s="74" t="s">
        <v>278</v>
      </c>
      <c r="J127" s="74" t="s">
        <v>279</v>
      </c>
    </row>
    <row r="128" spans="1:10" ht="12" x14ac:dyDescent="0.25">
      <c r="A128" s="77" t="s">
        <v>625</v>
      </c>
      <c r="B128" s="43" t="s">
        <v>124</v>
      </c>
      <c r="C128" s="43">
        <v>20</v>
      </c>
      <c r="I128" s="74" t="s">
        <v>284</v>
      </c>
      <c r="J128" s="74" t="s">
        <v>285</v>
      </c>
    </row>
    <row r="129" spans="1:10" ht="12" x14ac:dyDescent="0.25">
      <c r="A129" s="77" t="s">
        <v>626</v>
      </c>
      <c r="B129" s="43" t="s">
        <v>124</v>
      </c>
      <c r="C129" s="43">
        <v>50</v>
      </c>
      <c r="I129" s="74" t="s">
        <v>289</v>
      </c>
      <c r="J129" s="74" t="s">
        <v>255</v>
      </c>
    </row>
    <row r="130" spans="1:10" ht="12" x14ac:dyDescent="0.25">
      <c r="A130" s="77" t="s">
        <v>627</v>
      </c>
      <c r="B130" s="43" t="s">
        <v>125</v>
      </c>
      <c r="C130" s="43">
        <v>50</v>
      </c>
      <c r="I130" s="74" t="s">
        <v>294</v>
      </c>
      <c r="J130" s="74" t="s">
        <v>295</v>
      </c>
    </row>
    <row r="131" spans="1:10" ht="12" x14ac:dyDescent="0.25">
      <c r="A131" s="77" t="s">
        <v>628</v>
      </c>
      <c r="B131" s="43" t="s">
        <v>125</v>
      </c>
      <c r="C131" s="43">
        <v>50</v>
      </c>
      <c r="I131" s="74" t="s">
        <v>300</v>
      </c>
      <c r="J131" s="74" t="s">
        <v>301</v>
      </c>
    </row>
    <row r="132" spans="1:10" ht="12" x14ac:dyDescent="0.25">
      <c r="A132" s="77" t="s">
        <v>629</v>
      </c>
      <c r="B132" s="43" t="s">
        <v>124</v>
      </c>
      <c r="C132" s="43">
        <v>50</v>
      </c>
      <c r="I132" s="74" t="s">
        <v>306</v>
      </c>
      <c r="J132" s="74" t="s">
        <v>307</v>
      </c>
    </row>
    <row r="133" spans="1:10" ht="12" x14ac:dyDescent="0.25">
      <c r="A133" s="77" t="s">
        <v>630</v>
      </c>
      <c r="B133" s="43" t="s">
        <v>125</v>
      </c>
      <c r="C133" s="43">
        <v>50</v>
      </c>
      <c r="I133" s="74" t="s">
        <v>312</v>
      </c>
      <c r="J133" s="74" t="s">
        <v>313</v>
      </c>
    </row>
    <row r="134" spans="1:10" ht="12" x14ac:dyDescent="0.25">
      <c r="A134" s="77" t="s">
        <v>631</v>
      </c>
      <c r="B134" s="43" t="s">
        <v>124</v>
      </c>
      <c r="C134" s="43">
        <v>20</v>
      </c>
      <c r="I134" s="74" t="s">
        <v>318</v>
      </c>
      <c r="J134" s="74" t="s">
        <v>319</v>
      </c>
    </row>
    <row r="135" spans="1:10" ht="12" x14ac:dyDescent="0.25">
      <c r="A135" s="77" t="s">
        <v>632</v>
      </c>
      <c r="B135" s="43" t="s">
        <v>124</v>
      </c>
      <c r="C135" s="43">
        <v>20</v>
      </c>
      <c r="I135" s="74" t="s">
        <v>324</v>
      </c>
      <c r="J135" s="74" t="s">
        <v>325</v>
      </c>
    </row>
    <row r="136" spans="1:10" ht="12" x14ac:dyDescent="0.25">
      <c r="A136" s="77" t="s">
        <v>633</v>
      </c>
      <c r="B136" s="43" t="s">
        <v>124</v>
      </c>
      <c r="C136" s="43">
        <v>50</v>
      </c>
      <c r="I136" s="74" t="s">
        <v>330</v>
      </c>
      <c r="J136" s="74" t="s">
        <v>331</v>
      </c>
    </row>
    <row r="137" spans="1:10" ht="12" x14ac:dyDescent="0.25">
      <c r="A137" s="77" t="s">
        <v>634</v>
      </c>
      <c r="B137" s="43" t="s">
        <v>125</v>
      </c>
      <c r="C137" s="43">
        <v>50</v>
      </c>
      <c r="I137" s="74" t="s">
        <v>335</v>
      </c>
      <c r="J137" s="74" t="s">
        <v>336</v>
      </c>
    </row>
    <row r="138" spans="1:10" ht="12" x14ac:dyDescent="0.25">
      <c r="A138" s="77" t="s">
        <v>635</v>
      </c>
      <c r="B138" s="43" t="s">
        <v>125</v>
      </c>
      <c r="C138" s="43">
        <v>50</v>
      </c>
      <c r="I138" s="74" t="s">
        <v>347</v>
      </c>
      <c r="J138" s="74" t="s">
        <v>348</v>
      </c>
    </row>
    <row r="139" spans="1:10" ht="12" x14ac:dyDescent="0.25">
      <c r="A139" s="77" t="s">
        <v>636</v>
      </c>
      <c r="B139" s="43" t="s">
        <v>125</v>
      </c>
      <c r="C139" s="43">
        <v>20</v>
      </c>
      <c r="I139" s="74" t="s">
        <v>353</v>
      </c>
      <c r="J139" s="74" t="s">
        <v>354</v>
      </c>
    </row>
    <row r="140" spans="1:10" ht="12" x14ac:dyDescent="0.25">
      <c r="A140" s="77" t="s">
        <v>637</v>
      </c>
      <c r="B140" s="43" t="s">
        <v>124</v>
      </c>
      <c r="C140" s="43">
        <v>20</v>
      </c>
      <c r="I140" s="74" t="s">
        <v>359</v>
      </c>
      <c r="J140" s="74" t="s">
        <v>360</v>
      </c>
    </row>
    <row r="141" spans="1:10" ht="12" x14ac:dyDescent="0.25">
      <c r="A141" s="77" t="s">
        <v>638</v>
      </c>
      <c r="B141" s="43" t="s">
        <v>125</v>
      </c>
      <c r="C141" s="43">
        <v>50</v>
      </c>
      <c r="I141" s="74" t="s">
        <v>365</v>
      </c>
      <c r="J141" s="74" t="s">
        <v>366</v>
      </c>
    </row>
    <row r="142" spans="1:10" ht="12" x14ac:dyDescent="0.25">
      <c r="A142" s="77" t="s">
        <v>639</v>
      </c>
      <c r="B142" s="43" t="s">
        <v>125</v>
      </c>
      <c r="C142" s="43">
        <v>50</v>
      </c>
      <c r="I142" s="74" t="s">
        <v>371</v>
      </c>
      <c r="J142" s="74" t="s">
        <v>372</v>
      </c>
    </row>
    <row r="143" spans="1:10" ht="12" x14ac:dyDescent="0.25">
      <c r="A143" s="77" t="s">
        <v>640</v>
      </c>
      <c r="B143" s="43" t="s">
        <v>125</v>
      </c>
      <c r="C143" s="43">
        <v>50</v>
      </c>
      <c r="I143" s="74" t="s">
        <v>377</v>
      </c>
      <c r="J143" s="74" t="s">
        <v>378</v>
      </c>
    </row>
    <row r="144" spans="1:10" ht="12" x14ac:dyDescent="0.25">
      <c r="A144" s="77" t="s">
        <v>641</v>
      </c>
      <c r="B144" s="43" t="s">
        <v>125</v>
      </c>
      <c r="C144" s="43">
        <v>50</v>
      </c>
      <c r="I144" s="74" t="s">
        <v>383</v>
      </c>
      <c r="J144" s="74" t="s">
        <v>384</v>
      </c>
    </row>
    <row r="145" spans="1:10" ht="12" x14ac:dyDescent="0.25">
      <c r="A145" s="77" t="s">
        <v>642</v>
      </c>
      <c r="B145" s="43" t="s">
        <v>125</v>
      </c>
      <c r="C145" s="43">
        <v>50</v>
      </c>
      <c r="I145" s="74" t="s">
        <v>388</v>
      </c>
      <c r="J145" s="74" t="s">
        <v>389</v>
      </c>
    </row>
    <row r="146" spans="1:10" ht="12" x14ac:dyDescent="0.25">
      <c r="A146" s="77" t="s">
        <v>643</v>
      </c>
      <c r="B146" s="43">
        <v>871</v>
      </c>
      <c r="C146" s="43">
        <v>50</v>
      </c>
      <c r="I146" s="74" t="s">
        <v>394</v>
      </c>
      <c r="J146" s="74" t="s">
        <v>395</v>
      </c>
    </row>
    <row r="147" spans="1:10" ht="12" x14ac:dyDescent="0.25">
      <c r="A147" s="77" t="s">
        <v>644</v>
      </c>
      <c r="B147" s="43">
        <v>885</v>
      </c>
      <c r="C147" s="43">
        <v>50</v>
      </c>
      <c r="I147" s="74" t="s">
        <v>400</v>
      </c>
      <c r="J147" s="74" t="s">
        <v>401</v>
      </c>
    </row>
    <row r="148" spans="1:10" ht="12" x14ac:dyDescent="0.25">
      <c r="A148" s="77" t="s">
        <v>645</v>
      </c>
      <c r="B148" s="43">
        <v>884</v>
      </c>
      <c r="C148" s="43">
        <v>50</v>
      </c>
      <c r="I148" s="74" t="s">
        <v>406</v>
      </c>
      <c r="J148" s="74" t="s">
        <v>407</v>
      </c>
    </row>
    <row r="149" spans="1:10" ht="12" x14ac:dyDescent="0.25">
      <c r="A149" s="77" t="s">
        <v>646</v>
      </c>
      <c r="B149" s="43">
        <v>886</v>
      </c>
      <c r="C149" s="43">
        <v>50</v>
      </c>
      <c r="I149" s="74" t="s">
        <v>412</v>
      </c>
      <c r="J149" s="74" t="s">
        <v>413</v>
      </c>
    </row>
    <row r="150" spans="1:10" ht="12" x14ac:dyDescent="0.25">
      <c r="A150" s="77" t="s">
        <v>647</v>
      </c>
      <c r="B150" s="43" t="s">
        <v>125</v>
      </c>
      <c r="C150" s="43">
        <v>30</v>
      </c>
      <c r="I150" s="74" t="s">
        <v>418</v>
      </c>
      <c r="J150" s="74" t="s">
        <v>419</v>
      </c>
    </row>
    <row r="151" spans="1:10" ht="12" x14ac:dyDescent="0.25">
      <c r="A151" s="77" t="s">
        <v>648</v>
      </c>
      <c r="B151" s="43" t="s">
        <v>125</v>
      </c>
      <c r="C151" s="43">
        <v>30</v>
      </c>
      <c r="I151" s="74" t="s">
        <v>434</v>
      </c>
      <c r="J151" s="74" t="s">
        <v>435</v>
      </c>
    </row>
    <row r="152" spans="1:10" ht="12" x14ac:dyDescent="0.25">
      <c r="A152" s="77" t="s">
        <v>649</v>
      </c>
      <c r="B152" s="43" t="s">
        <v>125</v>
      </c>
      <c r="C152" s="43">
        <v>30</v>
      </c>
      <c r="I152" s="74" t="s">
        <v>440</v>
      </c>
      <c r="J152" s="74" t="s">
        <v>216</v>
      </c>
    </row>
    <row r="153" spans="1:10" ht="12" x14ac:dyDescent="0.25">
      <c r="A153" s="77" t="s">
        <v>650</v>
      </c>
      <c r="B153" s="43" t="s">
        <v>125</v>
      </c>
      <c r="C153" s="43">
        <v>50</v>
      </c>
      <c r="I153" s="74" t="s">
        <v>444</v>
      </c>
      <c r="J153" s="74" t="s">
        <v>445</v>
      </c>
    </row>
    <row r="154" spans="1:10" ht="12" x14ac:dyDescent="0.25">
      <c r="A154" s="77" t="s">
        <v>651</v>
      </c>
      <c r="B154" s="43">
        <v>905</v>
      </c>
      <c r="C154" s="43">
        <v>10</v>
      </c>
      <c r="I154" s="74" t="s">
        <v>450</v>
      </c>
      <c r="J154" s="74" t="s">
        <v>451</v>
      </c>
    </row>
    <row r="155" spans="1:10" ht="12" x14ac:dyDescent="0.25">
      <c r="A155" s="78"/>
      <c r="B155" s="76"/>
      <c r="C155" s="76"/>
      <c r="I155" s="74" t="s">
        <v>456</v>
      </c>
      <c r="J155" s="74" t="s">
        <v>425</v>
      </c>
    </row>
    <row r="156" spans="1:10" ht="12" x14ac:dyDescent="0.25">
      <c r="A156" s="78"/>
      <c r="B156" s="76"/>
      <c r="C156" s="76"/>
      <c r="I156" s="74" t="s">
        <v>460</v>
      </c>
      <c r="J156" s="74" t="s">
        <v>461</v>
      </c>
    </row>
    <row r="157" spans="1:10" ht="12" x14ac:dyDescent="0.25">
      <c r="A157" s="78"/>
      <c r="B157" s="76"/>
      <c r="C157" s="76"/>
      <c r="I157" s="74" t="s">
        <v>466</v>
      </c>
      <c r="J157" s="74" t="s">
        <v>467</v>
      </c>
    </row>
    <row r="158" spans="1:10" ht="12" x14ac:dyDescent="0.25">
      <c r="A158" s="78"/>
      <c r="B158" s="76"/>
      <c r="C158" s="76"/>
      <c r="I158" s="74" t="s">
        <v>471</v>
      </c>
      <c r="J158" s="74" t="s">
        <v>472</v>
      </c>
    </row>
    <row r="159" spans="1:10" ht="12" x14ac:dyDescent="0.25">
      <c r="A159" s="78"/>
      <c r="B159" s="76"/>
      <c r="C159" s="76"/>
      <c r="I159" s="74" t="s">
        <v>482</v>
      </c>
      <c r="J159" s="74" t="s">
        <v>483</v>
      </c>
    </row>
    <row r="160" spans="1:10" ht="12" x14ac:dyDescent="0.25">
      <c r="A160" s="78"/>
      <c r="B160" s="76"/>
      <c r="C160" s="76"/>
      <c r="I160" s="74" t="s">
        <v>488</v>
      </c>
      <c r="J160" s="74" t="s">
        <v>489</v>
      </c>
    </row>
    <row r="161" spans="1:10" ht="12" x14ac:dyDescent="0.25">
      <c r="A161" s="78"/>
      <c r="B161" s="76"/>
      <c r="C161" s="76"/>
      <c r="I161" s="74" t="s">
        <v>492</v>
      </c>
      <c r="J161" s="74" t="s">
        <v>493</v>
      </c>
    </row>
    <row r="162" spans="1:10" ht="12" x14ac:dyDescent="0.25">
      <c r="A162" s="78"/>
      <c r="B162" s="76"/>
      <c r="C162" s="76"/>
      <c r="I162" s="74" t="s">
        <v>146</v>
      </c>
      <c r="J162" s="74" t="s">
        <v>147</v>
      </c>
    </row>
    <row r="163" spans="1:10" ht="12" x14ac:dyDescent="0.25">
      <c r="A163" s="78"/>
      <c r="B163" s="76"/>
      <c r="C163" s="76"/>
      <c r="I163" s="74" t="s">
        <v>154</v>
      </c>
      <c r="J163" s="74" t="s">
        <v>155</v>
      </c>
    </row>
    <row r="164" spans="1:10" ht="12" x14ac:dyDescent="0.25">
      <c r="A164" s="78"/>
      <c r="B164" s="76"/>
      <c r="C164" s="76"/>
      <c r="I164" s="74" t="s">
        <v>162</v>
      </c>
      <c r="J164" s="74" t="s">
        <v>163</v>
      </c>
    </row>
    <row r="165" spans="1:10" ht="12" x14ac:dyDescent="0.25">
      <c r="A165" s="78"/>
      <c r="B165" s="76"/>
      <c r="C165" s="76"/>
      <c r="I165" s="74" t="s">
        <v>170</v>
      </c>
      <c r="J165" s="74" t="s">
        <v>171</v>
      </c>
    </row>
    <row r="166" spans="1:10" ht="12" x14ac:dyDescent="0.25">
      <c r="A166" s="78"/>
      <c r="B166" s="76"/>
      <c r="C166" s="76"/>
      <c r="I166" s="74" t="s">
        <v>178</v>
      </c>
      <c r="J166" s="74" t="s">
        <v>179</v>
      </c>
    </row>
    <row r="167" spans="1:10" ht="12" x14ac:dyDescent="0.25">
      <c r="A167" s="78"/>
      <c r="B167" s="76"/>
      <c r="C167" s="76"/>
      <c r="I167" s="74" t="s">
        <v>186</v>
      </c>
      <c r="J167" s="74" t="s">
        <v>187</v>
      </c>
    </row>
    <row r="168" spans="1:10" ht="12" x14ac:dyDescent="0.25">
      <c r="A168" s="78"/>
      <c r="B168" s="76"/>
      <c r="C168" s="76"/>
      <c r="I168" s="74" t="s">
        <v>194</v>
      </c>
      <c r="J168" s="74" t="s">
        <v>195</v>
      </c>
    </row>
    <row r="169" spans="1:10" ht="12" x14ac:dyDescent="0.25">
      <c r="A169" s="78"/>
      <c r="B169" s="76"/>
      <c r="C169" s="76"/>
      <c r="I169" s="74" t="s">
        <v>202</v>
      </c>
      <c r="J169" s="74" t="s">
        <v>203</v>
      </c>
    </row>
    <row r="170" spans="1:10" ht="12" x14ac:dyDescent="0.25">
      <c r="A170" s="78"/>
      <c r="B170" s="76"/>
      <c r="C170" s="76"/>
    </row>
    <row r="171" spans="1:10" ht="12" x14ac:dyDescent="0.25">
      <c r="A171" s="78"/>
      <c r="B171" s="76"/>
      <c r="C171" s="76"/>
    </row>
    <row r="172" spans="1:10" ht="12" x14ac:dyDescent="0.25">
      <c r="A172" s="78"/>
      <c r="B172" s="76"/>
      <c r="C172" s="76"/>
    </row>
    <row r="173" spans="1:10" ht="12" x14ac:dyDescent="0.25">
      <c r="A173" s="78"/>
      <c r="B173" s="76"/>
      <c r="C173" s="76"/>
    </row>
    <row r="174" spans="1:10" ht="12" x14ac:dyDescent="0.25">
      <c r="A174" s="78"/>
      <c r="B174" s="76"/>
      <c r="C174" s="76"/>
    </row>
    <row r="175" spans="1:10" ht="12" x14ac:dyDescent="0.25">
      <c r="A175" s="78"/>
      <c r="B175" s="76"/>
      <c r="C175" s="76"/>
    </row>
    <row r="176" spans="1:10" ht="12" x14ac:dyDescent="0.25">
      <c r="A176" s="78"/>
      <c r="B176" s="76"/>
      <c r="C176" s="76"/>
    </row>
    <row r="177" spans="1:3" ht="12" x14ac:dyDescent="0.25">
      <c r="A177" s="78"/>
      <c r="B177" s="76"/>
      <c r="C177" s="76"/>
    </row>
    <row r="178" spans="1:3" ht="12" x14ac:dyDescent="0.25">
      <c r="A178" s="78"/>
      <c r="B178" s="76"/>
      <c r="C178" s="76"/>
    </row>
    <row r="179" spans="1:3" ht="12" x14ac:dyDescent="0.25">
      <c r="A179" s="78"/>
      <c r="B179" s="76"/>
      <c r="C179" s="76"/>
    </row>
    <row r="180" spans="1:3" ht="12" x14ac:dyDescent="0.25">
      <c r="A180" s="78"/>
      <c r="B180" s="76"/>
      <c r="C180" s="76"/>
    </row>
    <row r="181" spans="1:3" ht="12" x14ac:dyDescent="0.25">
      <c r="A181" s="78"/>
      <c r="B181" s="76"/>
      <c r="C181" s="76"/>
    </row>
    <row r="182" spans="1:3" ht="12" x14ac:dyDescent="0.25">
      <c r="A182" s="78"/>
      <c r="B182" s="76"/>
      <c r="C182" s="76"/>
    </row>
    <row r="183" spans="1:3" ht="12" x14ac:dyDescent="0.25">
      <c r="A183" s="78"/>
      <c r="B183" s="76"/>
      <c r="C183" s="76"/>
    </row>
    <row r="184" spans="1:3" ht="12" x14ac:dyDescent="0.25">
      <c r="A184" s="78"/>
      <c r="B184" s="76"/>
      <c r="C184" s="76"/>
    </row>
    <row r="185" spans="1:3" ht="12" x14ac:dyDescent="0.25">
      <c r="A185" s="78"/>
      <c r="B185" s="76"/>
      <c r="C185" s="76"/>
    </row>
    <row r="186" spans="1:3" ht="12" x14ac:dyDescent="0.25">
      <c r="A186" s="78"/>
      <c r="B186" s="76"/>
      <c r="C186" s="76"/>
    </row>
    <row r="187" spans="1:3" ht="12" x14ac:dyDescent="0.25">
      <c r="A187" s="78"/>
      <c r="B187" s="76"/>
      <c r="C187" s="76"/>
    </row>
    <row r="188" spans="1:3" ht="12" x14ac:dyDescent="0.25">
      <c r="A188" s="78"/>
      <c r="B188" s="76"/>
      <c r="C188" s="76"/>
    </row>
    <row r="189" spans="1:3" ht="12" x14ac:dyDescent="0.25">
      <c r="A189" s="78"/>
      <c r="B189" s="76"/>
      <c r="C189" s="76"/>
    </row>
    <row r="190" spans="1:3" ht="12" x14ac:dyDescent="0.25">
      <c r="A190" s="78"/>
      <c r="B190" s="76"/>
      <c r="C190" s="76"/>
    </row>
    <row r="191" spans="1:3" ht="12" x14ac:dyDescent="0.25">
      <c r="A191" s="78"/>
      <c r="B191" s="76"/>
      <c r="C191" s="76"/>
    </row>
    <row r="192" spans="1:3" ht="12" x14ac:dyDescent="0.25">
      <c r="A192" s="78"/>
      <c r="B192" s="76"/>
      <c r="C192" s="76"/>
    </row>
    <row r="193" spans="1:3" ht="12" x14ac:dyDescent="0.25">
      <c r="A193" s="78"/>
      <c r="B193" s="76"/>
      <c r="C193" s="76"/>
    </row>
    <row r="194" spans="1:3" ht="12" x14ac:dyDescent="0.25">
      <c r="A194" s="78"/>
      <c r="B194" s="76"/>
      <c r="C194" s="76"/>
    </row>
    <row r="195" spans="1:3" ht="12" x14ac:dyDescent="0.25">
      <c r="A195" s="78"/>
      <c r="B195" s="76"/>
      <c r="C195" s="76"/>
    </row>
    <row r="196" spans="1:3" ht="12" x14ac:dyDescent="0.25">
      <c r="A196" s="78"/>
      <c r="B196" s="76"/>
      <c r="C196" s="76"/>
    </row>
    <row r="197" spans="1:3" ht="12" x14ac:dyDescent="0.25">
      <c r="A197" s="78"/>
      <c r="B197" s="76"/>
      <c r="C197" s="76"/>
    </row>
    <row r="198" spans="1:3" ht="12" x14ac:dyDescent="0.25">
      <c r="A198" s="78"/>
      <c r="B198" s="76"/>
      <c r="C198" s="76"/>
    </row>
    <row r="199" spans="1:3" ht="12" x14ac:dyDescent="0.25">
      <c r="A199" s="78"/>
      <c r="B199" s="76"/>
      <c r="C199" s="76"/>
    </row>
    <row r="200" spans="1:3" ht="12" x14ac:dyDescent="0.25">
      <c r="A200" s="78"/>
      <c r="B200" s="76"/>
      <c r="C200" s="76"/>
    </row>
    <row r="201" spans="1:3" ht="12" x14ac:dyDescent="0.25">
      <c r="A201" s="78"/>
      <c r="B201" s="76"/>
      <c r="C201" s="76"/>
    </row>
    <row r="202" spans="1:3" ht="12" x14ac:dyDescent="0.25">
      <c r="A202" s="78"/>
      <c r="B202" s="76"/>
      <c r="C202" s="76"/>
    </row>
    <row r="203" spans="1:3" ht="12" x14ac:dyDescent="0.25">
      <c r="A203" s="78"/>
      <c r="B203" s="76"/>
      <c r="C203" s="76"/>
    </row>
    <row r="204" spans="1:3" ht="12" x14ac:dyDescent="0.25">
      <c r="A204" s="78"/>
      <c r="B204" s="76"/>
      <c r="C204" s="76"/>
    </row>
    <row r="205" spans="1:3" ht="12" x14ac:dyDescent="0.25">
      <c r="A205" s="78"/>
      <c r="B205" s="76"/>
      <c r="C205" s="76"/>
    </row>
    <row r="206" spans="1:3" ht="12" x14ac:dyDescent="0.25">
      <c r="A206" s="78"/>
      <c r="B206" s="76"/>
      <c r="C206" s="76"/>
    </row>
    <row r="207" spans="1:3" ht="12" x14ac:dyDescent="0.25">
      <c r="A207" s="78"/>
      <c r="B207" s="76"/>
      <c r="C207" s="76"/>
    </row>
    <row r="208" spans="1:3" ht="12" x14ac:dyDescent="0.25">
      <c r="A208" s="78"/>
      <c r="B208" s="76"/>
      <c r="C208" s="76"/>
    </row>
    <row r="209" spans="1:3" ht="12" x14ac:dyDescent="0.25">
      <c r="A209" s="78"/>
      <c r="B209" s="76"/>
      <c r="C209" s="76"/>
    </row>
    <row r="210" spans="1:3" ht="12" x14ac:dyDescent="0.25">
      <c r="A210" s="78"/>
      <c r="B210" s="76"/>
      <c r="C210" s="76"/>
    </row>
    <row r="211" spans="1:3" ht="12" x14ac:dyDescent="0.25">
      <c r="A211" s="78"/>
      <c r="B211" s="76"/>
      <c r="C211" s="76"/>
    </row>
    <row r="212" spans="1:3" ht="12" x14ac:dyDescent="0.25">
      <c r="A212" s="78"/>
      <c r="B212" s="76"/>
      <c r="C212" s="76"/>
    </row>
    <row r="213" spans="1:3" ht="12" x14ac:dyDescent="0.25">
      <c r="A213" s="78"/>
      <c r="B213" s="76"/>
      <c r="C213" s="76"/>
    </row>
    <row r="214" spans="1:3" ht="12" x14ac:dyDescent="0.25">
      <c r="A214" s="78"/>
      <c r="B214" s="76"/>
      <c r="C214" s="76"/>
    </row>
  </sheetData>
  <sheetProtection selectLockedCells="1" selectUnlockedCells="1"/>
  <sortState ref="A3:C216">
    <sortCondition ref="A3:A216"/>
  </sortState>
  <pageMargins left="0.7" right="0.7" top="0.75" bottom="0.75" header="0.3" footer="0.3"/>
  <pageSetup orientation="portrait" verticalDpi="7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Hoja1</vt:lpstr>
      <vt:lpstr>Hoja2</vt:lpstr>
      <vt:lpstr>Hoja3</vt:lpstr>
      <vt:lpstr>Hoja4</vt:lpstr>
      <vt:lpstr>Hoja5</vt:lpstr>
      <vt:lpstr>Hoja1!Área_de_impresión</vt:lpstr>
      <vt:lpstr>Hoja2!Área_de_impresión</vt:lpstr>
      <vt:lpstr>Hoja3!Área_de_impresión</vt:lpstr>
      <vt:lpstr>Hoja4!Área_de_impresión</vt:lpstr>
    </vt:vector>
  </TitlesOfParts>
  <Company>casa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dc:creator>
  <cp:lastModifiedBy>Administrador</cp:lastModifiedBy>
  <cp:lastPrinted>2020-06-23T18:00:19Z</cp:lastPrinted>
  <dcterms:created xsi:type="dcterms:W3CDTF">2012-01-08T22:47:50Z</dcterms:created>
  <dcterms:modified xsi:type="dcterms:W3CDTF">2021-01-08T17:32:00Z</dcterms:modified>
</cp:coreProperties>
</file>